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CFS\Info-Box\07_Formulare_Dokumente\05_Pricing\01_Anhang Angebot_Kundeninformationen\01_Anhang_Angebot\"/>
    </mc:Choice>
  </mc:AlternateContent>
  <bookViews>
    <workbookView xWindow="720" yWindow="588" windowWidth="15480" windowHeight="11520" tabRatio="605" activeTab="1"/>
  </bookViews>
  <sheets>
    <sheet name=" " sheetId="3" r:id="rId1"/>
    <sheet name="Auftragsformular" sheetId="1" r:id="rId2"/>
    <sheet name="Tabelle1" sheetId="5" r:id="rId3"/>
  </sheets>
  <definedNames>
    <definedName name="_06_00_09_00">Auftragsformular!$D$18</definedName>
    <definedName name="_xlnm.Print_Area" localSheetId="1">Auftragsformular!$A$1:$V$46</definedName>
  </definedNames>
  <calcPr calcId="162913"/>
</workbook>
</file>

<file path=xl/calcChain.xml><?xml version="1.0" encoding="utf-8"?>
<calcChain xmlns="http://schemas.openxmlformats.org/spreadsheetml/2006/main"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U18" i="3"/>
  <c r="T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8" i="3"/>
  <c r="O19" i="3"/>
  <c r="P19" i="3" s="1"/>
  <c r="O20" i="3"/>
  <c r="B20" i="3" s="1"/>
  <c r="E20" i="3" s="1"/>
  <c r="O21" i="3"/>
  <c r="C21" i="3" s="1"/>
  <c r="O22" i="3"/>
  <c r="I22" i="3" s="1"/>
  <c r="O23" i="3"/>
  <c r="F23" i="3" s="1"/>
  <c r="O24" i="3"/>
  <c r="C24" i="3" s="1"/>
  <c r="O25" i="3"/>
  <c r="C25" i="3" s="1"/>
  <c r="O26" i="3"/>
  <c r="B26" i="3" s="1"/>
  <c r="D26" i="3" s="1"/>
  <c r="O27" i="3"/>
  <c r="J27" i="3" s="1"/>
  <c r="O28" i="3"/>
  <c r="F28" i="3" s="1"/>
  <c r="H28" i="3" s="1"/>
  <c r="O29" i="3"/>
  <c r="P29" i="3" s="1"/>
  <c r="O30" i="3"/>
  <c r="C30" i="3" s="1"/>
  <c r="O31" i="3"/>
  <c r="B31" i="3" s="1"/>
  <c r="O32" i="3"/>
  <c r="R32" i="3" s="1"/>
  <c r="O33" i="3"/>
  <c r="R33" i="3" s="1"/>
  <c r="O34" i="3"/>
  <c r="R34" i="3" s="1"/>
  <c r="O35" i="3"/>
  <c r="B35" i="3" s="1"/>
  <c r="O36" i="3"/>
  <c r="J36" i="3" s="1"/>
  <c r="O18" i="3"/>
  <c r="B18" i="3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18" i="3"/>
  <c r="I18" i="3"/>
  <c r="M19" i="3"/>
  <c r="M20" i="3"/>
  <c r="O41" i="3" s="1"/>
  <c r="M21" i="3"/>
  <c r="M22" i="3"/>
  <c r="O43" i="3" s="1"/>
  <c r="N43" i="3" s="1"/>
  <c r="N22" i="3" s="1"/>
  <c r="M23" i="3"/>
  <c r="M24" i="3"/>
  <c r="O45" i="3" s="1"/>
  <c r="N45" i="3" s="1"/>
  <c r="N24" i="3" s="1"/>
  <c r="M25" i="3"/>
  <c r="O46" i="3" s="1"/>
  <c r="M26" i="3"/>
  <c r="M27" i="3"/>
  <c r="O48" i="3" s="1"/>
  <c r="M28" i="3"/>
  <c r="O49" i="3" s="1"/>
  <c r="N49" i="3" s="1"/>
  <c r="M29" i="3"/>
  <c r="M30" i="3"/>
  <c r="M31" i="3"/>
  <c r="N52" i="3" s="1"/>
  <c r="M32" i="3"/>
  <c r="N53" i="3" s="1"/>
  <c r="M33" i="3"/>
  <c r="O54" i="3" s="1"/>
  <c r="M34" i="3"/>
  <c r="N55" i="3" s="1"/>
  <c r="M35" i="3"/>
  <c r="M36" i="3"/>
  <c r="L18" i="3"/>
  <c r="M18" i="3"/>
  <c r="O39" i="3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8" i="3"/>
  <c r="J18" i="3"/>
  <c r="F18" i="3"/>
  <c r="G18" i="3" s="1"/>
  <c r="C18" i="3"/>
  <c r="O38" i="3"/>
  <c r="N38" i="3" s="1"/>
  <c r="O53" i="3"/>
  <c r="J31" i="3" l="1"/>
  <c r="C33" i="3"/>
  <c r="R31" i="3"/>
  <c r="I34" i="3"/>
  <c r="N54" i="3"/>
  <c r="P34" i="3"/>
  <c r="O55" i="3"/>
  <c r="C34" i="3"/>
  <c r="N34" i="3"/>
  <c r="J21" i="3"/>
  <c r="R21" i="3"/>
  <c r="R30" i="3"/>
  <c r="I30" i="3"/>
  <c r="B30" i="3"/>
  <c r="D30" i="3" s="1"/>
  <c r="B28" i="3"/>
  <c r="D28" i="3" s="1"/>
  <c r="R28" i="3"/>
  <c r="F27" i="3"/>
  <c r="G27" i="3" s="1"/>
  <c r="C26" i="3"/>
  <c r="R26" i="3"/>
  <c r="P26" i="3"/>
  <c r="I25" i="3"/>
  <c r="P24" i="3"/>
  <c r="J24" i="3"/>
  <c r="R22" i="3"/>
  <c r="B22" i="3"/>
  <c r="D22" i="3" s="1"/>
  <c r="F22" i="3"/>
  <c r="H22" i="3" s="1"/>
  <c r="F20" i="3"/>
  <c r="H20" i="3" s="1"/>
  <c r="D20" i="3"/>
  <c r="R19" i="3"/>
  <c r="J35" i="3"/>
  <c r="P35" i="3"/>
  <c r="C35" i="3"/>
  <c r="N39" i="3"/>
  <c r="N18" i="3" s="1"/>
  <c r="N32" i="3"/>
  <c r="P20" i="3"/>
  <c r="F35" i="3"/>
  <c r="H35" i="3" s="1"/>
  <c r="R29" i="3"/>
  <c r="F30" i="3"/>
  <c r="H30" i="3" s="1"/>
  <c r="R20" i="3"/>
  <c r="J20" i="3"/>
  <c r="C32" i="3"/>
  <c r="B32" i="3"/>
  <c r="O57" i="3"/>
  <c r="N57" i="3" s="1"/>
  <c r="N36" i="3" s="1"/>
  <c r="I20" i="3"/>
  <c r="E35" i="3"/>
  <c r="D35" i="3"/>
  <c r="D31" i="3"/>
  <c r="E31" i="3"/>
  <c r="G23" i="3"/>
  <c r="H23" i="3"/>
  <c r="P23" i="3"/>
  <c r="R25" i="3"/>
  <c r="O44" i="3"/>
  <c r="N44" i="3" s="1"/>
  <c r="N23" i="3" s="1"/>
  <c r="R18" i="3"/>
  <c r="I23" i="3"/>
  <c r="C36" i="3"/>
  <c r="B23" i="3"/>
  <c r="R27" i="3"/>
  <c r="J29" i="3"/>
  <c r="I29" i="3"/>
  <c r="F25" i="3"/>
  <c r="G25" i="3" s="1"/>
  <c r="C23" i="3"/>
  <c r="F29" i="3"/>
  <c r="H29" i="3" s="1"/>
  <c r="N48" i="3"/>
  <c r="N27" i="3" s="1"/>
  <c r="J25" i="3"/>
  <c r="R23" i="3"/>
  <c r="R35" i="3"/>
  <c r="C31" i="3"/>
  <c r="P27" i="3"/>
  <c r="P25" i="3"/>
  <c r="C29" i="3"/>
  <c r="B29" i="3"/>
  <c r="B27" i="3"/>
  <c r="F33" i="3"/>
  <c r="B33" i="3"/>
  <c r="C20" i="3"/>
  <c r="I27" i="3"/>
  <c r="B25" i="3"/>
  <c r="D25" i="3" s="1"/>
  <c r="J23" i="3"/>
  <c r="I31" i="3"/>
  <c r="C27" i="3"/>
  <c r="F31" i="3"/>
  <c r="P31" i="3"/>
  <c r="J33" i="3"/>
  <c r="I33" i="3"/>
  <c r="P33" i="3"/>
  <c r="I35" i="3"/>
  <c r="P18" i="3"/>
  <c r="O56" i="3"/>
  <c r="N56" i="3"/>
  <c r="D18" i="3"/>
  <c r="E18" i="3"/>
  <c r="N46" i="3"/>
  <c r="N25" i="3" s="1"/>
  <c r="O51" i="3"/>
  <c r="N51" i="3" s="1"/>
  <c r="N30" i="3" s="1"/>
  <c r="N41" i="3"/>
  <c r="N20" i="3" s="1"/>
  <c r="I36" i="3"/>
  <c r="B36" i="3"/>
  <c r="E26" i="3"/>
  <c r="P36" i="3"/>
  <c r="O50" i="3"/>
  <c r="N50" i="3" s="1"/>
  <c r="N29" i="3" s="1"/>
  <c r="O40" i="3"/>
  <c r="N40" i="3" s="1"/>
  <c r="N19" i="3" s="1"/>
  <c r="F34" i="3"/>
  <c r="J34" i="3"/>
  <c r="B34" i="3"/>
  <c r="I32" i="3"/>
  <c r="J32" i="3"/>
  <c r="P32" i="3"/>
  <c r="F32" i="3"/>
  <c r="P28" i="3"/>
  <c r="J28" i="3"/>
  <c r="C28" i="3"/>
  <c r="I28" i="3"/>
  <c r="J26" i="3"/>
  <c r="F26" i="3"/>
  <c r="F24" i="3"/>
  <c r="I24" i="3"/>
  <c r="J22" i="3"/>
  <c r="P22" i="3"/>
  <c r="I19" i="3"/>
  <c r="J19" i="3"/>
  <c r="B19" i="3"/>
  <c r="C19" i="3"/>
  <c r="F19" i="3"/>
  <c r="I26" i="3"/>
  <c r="F36" i="3"/>
  <c r="R36" i="3"/>
  <c r="G28" i="3"/>
  <c r="C22" i="3"/>
  <c r="B24" i="3"/>
  <c r="O52" i="3"/>
  <c r="R24" i="3"/>
  <c r="J30" i="3"/>
  <c r="P30" i="3"/>
  <c r="H18" i="3"/>
  <c r="N35" i="3"/>
  <c r="N33" i="3"/>
  <c r="N31" i="3"/>
  <c r="N28" i="3"/>
  <c r="O47" i="3"/>
  <c r="N47" i="3" s="1"/>
  <c r="N26" i="3" s="1"/>
  <c r="O42" i="3"/>
  <c r="N42" i="3" s="1"/>
  <c r="N21" i="3" s="1"/>
  <c r="B21" i="3"/>
  <c r="P21" i="3"/>
  <c r="F21" i="3"/>
  <c r="I21" i="3"/>
  <c r="E30" i="3" l="1"/>
  <c r="G35" i="3"/>
  <c r="E22" i="3"/>
  <c r="E25" i="3"/>
  <c r="E28" i="3"/>
  <c r="H27" i="3"/>
  <c r="G20" i="3"/>
  <c r="G22" i="3"/>
  <c r="G30" i="3"/>
  <c r="G29" i="3"/>
  <c r="H25" i="3"/>
  <c r="E32" i="3"/>
  <c r="D32" i="3"/>
  <c r="D27" i="3"/>
  <c r="E27" i="3"/>
  <c r="E23" i="3"/>
  <c r="D23" i="3"/>
  <c r="D29" i="3"/>
  <c r="E29" i="3"/>
  <c r="G31" i="3"/>
  <c r="H31" i="3"/>
  <c r="D33" i="3"/>
  <c r="E33" i="3"/>
  <c r="G33" i="3"/>
  <c r="H33" i="3"/>
  <c r="H32" i="3"/>
  <c r="G32" i="3"/>
  <c r="D34" i="3"/>
  <c r="E34" i="3"/>
  <c r="G21" i="3"/>
  <c r="H21" i="3"/>
  <c r="G36" i="3"/>
  <c r="H36" i="3"/>
  <c r="H19" i="3"/>
  <c r="G19" i="3"/>
  <c r="H24" i="3"/>
  <c r="G24" i="3"/>
  <c r="D24" i="3"/>
  <c r="E24" i="3"/>
  <c r="G26" i="3"/>
  <c r="H26" i="3"/>
  <c r="H34" i="3"/>
  <c r="G34" i="3"/>
  <c r="D36" i="3"/>
  <c r="E36" i="3"/>
  <c r="D21" i="3"/>
  <c r="E21" i="3"/>
  <c r="D19" i="3"/>
  <c r="E19" i="3"/>
</calcChain>
</file>

<file path=xl/sharedStrings.xml><?xml version="1.0" encoding="utf-8"?>
<sst xmlns="http://schemas.openxmlformats.org/spreadsheetml/2006/main" count="76" uniqueCount="70">
  <si>
    <t>Offerte</t>
  </si>
  <si>
    <t>Kundenname</t>
  </si>
  <si>
    <t>Kundenreferenz</t>
  </si>
  <si>
    <t>Schiff</t>
  </si>
  <si>
    <t>Container</t>
  </si>
  <si>
    <t>Freistellung</t>
  </si>
  <si>
    <t>Warenart</t>
  </si>
  <si>
    <t>Anzahl</t>
  </si>
  <si>
    <t>Verpackung</t>
  </si>
  <si>
    <t>Gewicht in kg</t>
  </si>
  <si>
    <t>Bemerkungen</t>
  </si>
  <si>
    <t>Löschhafen</t>
  </si>
  <si>
    <t>Verkehrträger Kennzeichen</t>
  </si>
  <si>
    <t>GrößeArt</t>
  </si>
  <si>
    <t>Markierung</t>
  </si>
  <si>
    <t>Waggon</t>
  </si>
  <si>
    <t>Menge</t>
  </si>
  <si>
    <t>Avisierungsdatum</t>
  </si>
  <si>
    <t>Laden Breakbulk</t>
  </si>
  <si>
    <t>Verkehrträger</t>
  </si>
  <si>
    <t>Warenbeschreibung</t>
  </si>
  <si>
    <t>Verpackungscode</t>
  </si>
  <si>
    <t>Reeder</t>
  </si>
  <si>
    <t>Reederkürzel</t>
  </si>
  <si>
    <t>Kundennr.</t>
  </si>
  <si>
    <t>Länge</t>
  </si>
  <si>
    <t>Breite</t>
  </si>
  <si>
    <t>Höhe</t>
  </si>
  <si>
    <t xml:space="preserve">        Auftrag zum/zur </t>
  </si>
  <si>
    <t>Telefon:</t>
  </si>
  <si>
    <t>Mail:</t>
  </si>
  <si>
    <t>Gewicht je Kolli in kg</t>
  </si>
  <si>
    <t>Bemerkungen / Handlingvorschriften / nähere Informationen zur Ware</t>
  </si>
  <si>
    <t>Anliefern Breakbulk</t>
  </si>
  <si>
    <t>THE STANDARD TERMS AND CONDITIONS OF BUSINESS OF THE EUROGATE-GROUP IN ITS LATEST VERSION SHALL APPLY</t>
  </si>
  <si>
    <t>ES GELTEN DIE ALLGEMEINEN GESCHÄFTSBEDINGUNGEN DER EUROGATE-GRUPPE IN DER JEWEILS GÜLTIGEN FASSUNG</t>
  </si>
  <si>
    <t>JA</t>
  </si>
  <si>
    <t>NEIN</t>
  </si>
  <si>
    <t>- DER GESAMTEN PARTIE; WENN DIE GESAMTE PARTIE ENTWERTET IST,</t>
  </si>
  <si>
    <t>- DES ENTWERTETEN TEILS DER PARTIE; WENN NUR EIN TEIL DER PARTIE ENTWERTET IST.</t>
  </si>
  <si>
    <t>BEGRENZT IST. SIND NUR EINZELNE TEILE EINER PARTIE VERLOREN ODER BESCHÄDIGT WORDEN, SO IST DIE HAFTUNG BEGRENZT AUF EINEN BETRAG VON 2 RECHNUNGSEINHEITEN FÜR JEDES KG DES ROHGEWICHTS</t>
  </si>
  <si>
    <t xml:space="preserve">WIR WEISEN DARAUF HIN, DASS NACH DEREN ZIFFER 21 DIE HAFTUNG VON EUROGATE BEI VERLUST ODER BESCHÄDIGUNG DER GÜTER AUF 2 RECHNUNGSEINHEITEN JE KG DES ROHGEWICHTS DER GÜTER </t>
  </si>
  <si>
    <t>Ausliefern Breakbulk</t>
  </si>
  <si>
    <t>Terminal</t>
  </si>
  <si>
    <t>Ansprechpartner Kunde:</t>
  </si>
  <si>
    <t>Mobil:</t>
  </si>
  <si>
    <t>BHT-Erstellung durch EUROGATE CFS</t>
  </si>
  <si>
    <t>http://www1.eurogate.de/content/download/803/4437/version/19/file/AGB++2014_D.pdf</t>
  </si>
  <si>
    <t xml:space="preserve">Verpackung </t>
  </si>
  <si>
    <t>Abmessungen (lxbxh in cm)</t>
  </si>
  <si>
    <t>Kennzeichen</t>
  </si>
  <si>
    <t>ETA Seeschiff bei Export</t>
  </si>
  <si>
    <t xml:space="preserve">Löschen Breakbulk </t>
  </si>
  <si>
    <t xml:space="preserve">Transshipment </t>
  </si>
  <si>
    <t xml:space="preserve">Auftragsart </t>
  </si>
  <si>
    <t>abweichender Rechnungsempfänger</t>
  </si>
  <si>
    <t>Verkehrsmittel</t>
  </si>
  <si>
    <t>Lkw</t>
  </si>
  <si>
    <t>Bi-Schiff</t>
  </si>
  <si>
    <r>
      <rPr>
        <b/>
        <sz val="9"/>
        <rFont val="Verdana"/>
        <family val="2"/>
      </rPr>
      <t>Flatnummern</t>
    </r>
    <r>
      <rPr>
        <sz val="9"/>
        <rFont val="Verdana"/>
        <family val="2"/>
      </rPr>
      <t xml:space="preserve">
Die Flats für die Bblk-Verladung müssen spät. 4 Tage vor ETA im Bestand sein.</t>
    </r>
  </si>
  <si>
    <t>BHT</t>
  </si>
  <si>
    <t>EUROGATE CTB</t>
  </si>
  <si>
    <t>MSC-Gate</t>
  </si>
  <si>
    <t>NTB</t>
  </si>
  <si>
    <t>Ref. Rechnungsempfänger</t>
  </si>
  <si>
    <t>Laschen / Entlaschen durch</t>
  </si>
  <si>
    <t>Laschen / Entlaschen</t>
  </si>
  <si>
    <t>Sonstiges</t>
  </si>
  <si>
    <t xml:space="preserve">Zollreferenz </t>
  </si>
  <si>
    <t xml:space="preserve">SWOP Bremerhaven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</si>
</sst>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7"/>
      <color indexed="63"/>
      <name val="Verdana"/>
      <family val="2"/>
    </font>
    <font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Fill="1" applyBorder="1" applyAlignment="1">
      <alignment vertical="center"/>
    </xf>
    <xf numFmtId="0" fontId="1" fillId="0" borderId="0" xfId="0" applyFont="1"/>
    <xf numFmtId="0" fontId="0" fillId="0" borderId="0" xfId="0" applyNumberFormat="1" applyBorder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2" xfId="0" applyBorder="1" applyAlignment="1">
      <alignment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9" xfId="0" applyFont="1" applyFill="1" applyBorder="1" applyProtection="1"/>
    <xf numFmtId="0" fontId="10" fillId="2" borderId="8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2" borderId="7" xfId="0" applyFont="1" applyFill="1" applyBorder="1" applyProtection="1"/>
    <xf numFmtId="0" fontId="9" fillId="2" borderId="10" xfId="0" applyFont="1" applyFill="1" applyBorder="1" applyProtection="1"/>
    <xf numFmtId="0" fontId="6" fillId="2" borderId="11" xfId="0" applyFont="1" applyFill="1" applyBorder="1" applyProtection="1"/>
    <xf numFmtId="0" fontId="1" fillId="0" borderId="0" xfId="0" applyFont="1" applyBorder="1"/>
    <xf numFmtId="0" fontId="1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14" fontId="12" fillId="3" borderId="6" xfId="0" applyNumberFormat="1" applyFont="1" applyFill="1" applyBorder="1" applyProtection="1"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7" fillId="4" borderId="22" xfId="0" applyFont="1" applyFill="1" applyBorder="1" applyAlignment="1" applyProtection="1">
      <alignment horizontal="center" vertical="center"/>
    </xf>
    <xf numFmtId="0" fontId="2" fillId="0" borderId="0" xfId="0" applyFont="1"/>
    <xf numFmtId="3" fontId="14" fillId="0" borderId="11" xfId="0" applyNumberFormat="1" applyFont="1" applyFill="1" applyBorder="1" applyAlignment="1" applyProtection="1">
      <alignment horizontal="left"/>
      <protection locked="0"/>
    </xf>
    <xf numFmtId="3" fontId="14" fillId="0" borderId="7" xfId="0" applyNumberFormat="1" applyFont="1" applyFill="1" applyBorder="1" applyAlignment="1" applyProtection="1">
      <alignment horizontal="left"/>
      <protection locked="0"/>
    </xf>
    <xf numFmtId="3" fontId="14" fillId="0" borderId="13" xfId="0" applyNumberFormat="1" applyFont="1" applyFill="1" applyBorder="1" applyAlignment="1" applyProtection="1">
      <alignment horizontal="left"/>
      <protection locked="0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/>
    </xf>
    <xf numFmtId="0" fontId="11" fillId="6" borderId="24" xfId="0" applyFont="1" applyFill="1" applyBorder="1" applyAlignment="1" applyProtection="1">
      <alignment horizontal="center"/>
    </xf>
    <xf numFmtId="49" fontId="19" fillId="3" borderId="25" xfId="0" applyNumberFormat="1" applyFont="1" applyFill="1" applyBorder="1" applyAlignment="1" applyProtection="1">
      <alignment horizontal="center" readingOrder="1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Protection="1"/>
    <xf numFmtId="0" fontId="7" fillId="4" borderId="2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2" fillId="3" borderId="19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12" fillId="3" borderId="6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13" xfId="0" applyNumberFormat="1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49" fontId="14" fillId="0" borderId="10" xfId="0" applyNumberFormat="1" applyFont="1" applyFill="1" applyBorder="1" applyAlignment="1" applyProtection="1">
      <alignment horizontal="center"/>
      <protection locked="0"/>
    </xf>
    <xf numFmtId="49" fontId="14" fillId="0" borderId="11" xfId="0" applyNumberFormat="1" applyFont="1" applyFill="1" applyBorder="1" applyAlignment="1" applyProtection="1">
      <alignment horizontal="center"/>
      <protection locked="0"/>
    </xf>
    <xf numFmtId="49" fontId="14" fillId="0" borderId="8" xfId="0" applyNumberFormat="1" applyFont="1" applyFill="1" applyBorder="1" applyAlignment="1" applyProtection="1">
      <alignment horizontal="center"/>
      <protection locked="0"/>
    </xf>
    <xf numFmtId="49" fontId="14" fillId="0" borderId="7" xfId="0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15" xfId="0" applyFont="1" applyFill="1" applyBorder="1" applyAlignment="1" applyProtection="1">
      <alignment horizontal="center" vertical="top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 shrinkToFit="1"/>
      <protection locked="0"/>
    </xf>
    <xf numFmtId="0" fontId="12" fillId="3" borderId="15" xfId="0" applyFont="1" applyFill="1" applyBorder="1" applyAlignment="1" applyProtection="1">
      <alignment horizontal="left" vertical="center" shrinkToFit="1"/>
      <protection locked="0"/>
    </xf>
    <xf numFmtId="14" fontId="12" fillId="3" borderId="6" xfId="0" applyNumberFormat="1" applyFont="1" applyFill="1" applyBorder="1" applyAlignment="1" applyProtection="1">
      <alignment horizontal="left"/>
      <protection locked="0"/>
    </xf>
    <xf numFmtId="14" fontId="12" fillId="3" borderId="1" xfId="0" applyNumberFormat="1" applyFont="1" applyFill="1" applyBorder="1" applyAlignment="1" applyProtection="1">
      <alignment horizontal="left"/>
      <protection locked="0"/>
    </xf>
    <xf numFmtId="14" fontId="12" fillId="3" borderId="5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Protection="1"/>
    <xf numFmtId="0" fontId="7" fillId="0" borderId="16" xfId="0" applyFont="1" applyFill="1" applyBorder="1" applyProtection="1"/>
    <xf numFmtId="0" fontId="7" fillId="0" borderId="17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12" fillId="3" borderId="18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3" borderId="6" xfId="0" applyNumberFormat="1" applyFont="1" applyFill="1" applyBorder="1" applyAlignment="1" applyProtection="1">
      <alignment horizontal="center" readingOrder="1"/>
      <protection locked="0"/>
    </xf>
    <xf numFmtId="49" fontId="11" fillId="3" borderId="1" xfId="0" applyNumberFormat="1" applyFont="1" applyFill="1" applyBorder="1" applyAlignment="1" applyProtection="1">
      <alignment horizontal="center" readingOrder="1"/>
      <protection locked="0"/>
    </xf>
    <xf numFmtId="49" fontId="11" fillId="3" borderId="5" xfId="0" applyNumberFormat="1" applyFont="1" applyFill="1" applyBorder="1" applyAlignment="1" applyProtection="1">
      <alignment horizontal="center" readingOrder="1"/>
      <protection locked="0"/>
    </xf>
    <xf numFmtId="0" fontId="13" fillId="2" borderId="8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49" fontId="12" fillId="3" borderId="6" xfId="0" applyNumberFormat="1" applyFont="1" applyFill="1" applyBorder="1" applyAlignment="1" applyProtection="1">
      <alignment horizontal="center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49" fontId="12" fillId="3" borderId="6" xfId="0" applyNumberFormat="1" applyFont="1" applyFill="1" applyBorder="1" applyAlignment="1" applyProtection="1">
      <alignment horizontal="left"/>
      <protection locked="0"/>
    </xf>
    <xf numFmtId="49" fontId="12" fillId="3" borderId="5" xfId="0" applyNumberFormat="1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left" vertical="center" shrinkToFit="1"/>
      <protection locked="0"/>
    </xf>
    <xf numFmtId="0" fontId="12" fillId="3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/>
    <xf numFmtId="0" fontId="17" fillId="7" borderId="8" xfId="0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0" fontId="17" fillId="7" borderId="7" xfId="0" applyFont="1" applyFill="1" applyBorder="1" applyAlignment="1" applyProtection="1">
      <alignment horizontal="center"/>
      <protection locked="0"/>
    </xf>
    <xf numFmtId="0" fontId="17" fillId="7" borderId="8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7" borderId="1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8" fillId="6" borderId="8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1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 patternType="solid"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1.eurogate.de/content/download/803/4437/version/19/file/AGB++2014_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6:U57"/>
  <sheetViews>
    <sheetView topLeftCell="F1" workbookViewId="0">
      <selection activeCell="Q29" sqref="Q29"/>
    </sheetView>
  </sheetViews>
  <sheetFormatPr baseColWidth="10" defaultColWidth="10.6640625" defaultRowHeight="13.2" x14ac:dyDescent="0.25"/>
  <cols>
    <col min="1" max="13" width="10.6640625" customWidth="1"/>
    <col min="14" max="14" width="10.6640625" style="7" customWidth="1"/>
  </cols>
  <sheetData>
    <row r="16" spans="2:2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  <c r="O16" s="1"/>
      <c r="P16" s="1"/>
      <c r="Q16" s="1"/>
      <c r="R16" s="1"/>
      <c r="S16" s="1"/>
      <c r="T16" s="1"/>
      <c r="U16" s="1"/>
    </row>
    <row r="17" spans="2:21" x14ac:dyDescent="0.25"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9"/>
      <c r="O17" s="5"/>
      <c r="P17" s="5"/>
      <c r="Q17" s="5"/>
      <c r="R17" s="5"/>
      <c r="S17" s="12"/>
      <c r="T17" s="12"/>
      <c r="U17" s="12"/>
    </row>
    <row r="18" spans="2:21" x14ac:dyDescent="0.25">
      <c r="B18" s="4" t="e">
        <f>IF(AND(Auftragsformular!#REF!="LKW",$O18&lt;&gt;""),2,IF(AND(Auftragsformular!#REF!="Waggon",$O18&lt;&gt;""),1,IF(AND(Auftragsformular!#REF!="Seeschiff",$O18&lt;&gt;""),4,IF(AND(Auftragsformular!#REF!="Binnenschiff",$O18&lt;&gt;""),3,""))))</f>
        <v>#REF!</v>
      </c>
      <c r="C18" s="18" t="str">
        <f>IF(Auftragsformular!A24="","",Auftragsformular!A24)</f>
        <v/>
      </c>
      <c r="D18" s="20" t="e">
        <f>IF(OR(Auftragsformular!$B$18="",B18=""),"",Auftragsformular!$B$18)</f>
        <v>#REF!</v>
      </c>
      <c r="E18" s="4" t="e">
        <f>IF(AND(Auftragsformular!#REF!="",B18&lt;&gt;""),1,IF(Auftragsformular!#REF!="","",Auftragsformular!#REF!))</f>
        <v>#REF!</v>
      </c>
      <c r="F18" s="4" t="str">
        <f>IF(Auftragsformular!C24="","",UPPER(Auftragsformular!C24))</f>
        <v/>
      </c>
      <c r="G18" s="4" t="str">
        <f>IF(F18="","",IF(Auftragsformular!#REF!="","",Auftragsformular!#REF!))</f>
        <v/>
      </c>
      <c r="H18" s="4" t="e">
        <f>IF(AND(Auftragsformular!#REF!="",F18&lt;&gt;""),1,IF(Auftragsformular!#REF!="","",Auftragsformular!#REF!))</f>
        <v>#REF!</v>
      </c>
      <c r="I18" s="4" t="e">
        <f>IF(Auftragsformular!#REF!="","",Auftragsformular!#REF!)</f>
        <v>#REF!</v>
      </c>
      <c r="J18" s="4" t="e">
        <f>IF(Auftragsformular!#REF!="","",Auftragsformular!#REF!)</f>
        <v>#REF!</v>
      </c>
      <c r="K18" s="4" t="str">
        <f>IF(Auftragsformular!F24="","",Auftragsformular!F24)</f>
        <v/>
      </c>
      <c r="L18" s="4" t="e">
        <f>IF(Auftragsformular!#REF!="","",Auftragsformular!#REF!)</f>
        <v>#REF!</v>
      </c>
      <c r="M18" s="4" t="e">
        <f>IF(Auftragsformular!#REF!="","",Auftragsformular!#REF!)</f>
        <v>#REF!</v>
      </c>
      <c r="N18" s="8" t="e">
        <f t="shared" ref="N18:N36" si="0">IF(M18="Ballen","01",IF(M18="Beutel","08",IF(M18="Bund","04",IF(M18="Big Bag","06",IF(M18="Behälter","07",IF(M18="Coil",13,IF(M18="Fass",16,IF(M18="Kiste",24,N39))))))))</f>
        <v>#REF!</v>
      </c>
      <c r="O18" s="4" t="str">
        <f>IF(Auftragsformular!P24="","",Auftragsformular!P24)</f>
        <v/>
      </c>
      <c r="P18" s="4" t="str">
        <f>IF(O18="","",LOOKUP(O18,Auftragsformular!#REF!,Auftragsformular!#REF!))</f>
        <v/>
      </c>
      <c r="Q18" s="4" t="str">
        <f>IF(Auftragsformular!R24="","",Auftragsformular!R24)</f>
        <v/>
      </c>
      <c r="R18" s="4" t="str">
        <f>IF(OR(O18="",Auftragsformular!$D$16=""),"",Auftragsformular!$D$16)</f>
        <v/>
      </c>
      <c r="S18" t="str">
        <f>IF(Auftragsformular!K24="","",Auftragsformular!K24)</f>
        <v/>
      </c>
      <c r="T18" t="str">
        <f>IF(Auftragsformular!M24="","",Auftragsformular!M24)</f>
        <v/>
      </c>
      <c r="U18" t="str">
        <f>IF(Auftragsformular!O24="","",Auftragsformular!O24)</f>
        <v/>
      </c>
    </row>
    <row r="19" spans="2:21" x14ac:dyDescent="0.25">
      <c r="B19" s="4" t="e">
        <f>IF(AND(Auftragsformular!#REF!="LKW",$O19&lt;&gt;""),2,IF(AND(Auftragsformular!#REF!="Waggon",$O19&lt;&gt;""),1,IF(AND(Auftragsformular!#REF!="Seeschiff",$O19&lt;&gt;""),4,IF(AND(Auftragsformular!#REF!="Binnenschiff",$O19&lt;&gt;""),3,""))))</f>
        <v>#REF!</v>
      </c>
      <c r="C19" s="19" t="str">
        <f>IF(AND(Auftragsformular!A24&lt;&gt;"",O19&lt;&gt;"",Auftragsformular!A25=""),Auftragsformular!A24,IF(Auftragsformular!A25&lt;&gt;"",Auftragsformular!A25,""))</f>
        <v/>
      </c>
      <c r="D19" s="21" t="e">
        <f>IF(OR(Auftragsformular!$B$18="",B19=""),"",Auftragsformular!$B$18)</f>
        <v>#REF!</v>
      </c>
      <c r="E19" s="4" t="e">
        <f>IF(AND(Auftragsformular!#REF!="",B19&lt;&gt;""),1,IF(Auftragsformular!#REF!="","",Auftragsformular!#REF!))</f>
        <v>#REF!</v>
      </c>
      <c r="F19" s="4" t="str">
        <f>IF(AND(Auftragsformular!C25="",O19&lt;&gt;"",Auftragsformular!C25=""),UPPER(Auftragsformular!C24),IF(Auftragsformular!C25&lt;&gt;"",UPPER(Auftragsformular!C25),""))</f>
        <v/>
      </c>
      <c r="G19" s="4" t="str">
        <f>IF(F19="","",IF(Auftragsformular!#REF!="","",Auftragsformular!#REF!))</f>
        <v/>
      </c>
      <c r="H19" s="4" t="e">
        <f>IF(AND(Auftragsformular!#REF!="",F19&lt;&gt;""),1,IF(Auftragsformular!#REF!="","",Auftragsformular!#REF!))</f>
        <v>#REF!</v>
      </c>
      <c r="I19" s="19" t="e">
        <f>IF(AND(Auftragsformular!#REF!&lt;&gt;"",$O19&lt;&gt;"",Auftragsformular!#REF!=""),Auftragsformular!#REF!,IF(Auftragsformular!#REF!&lt;&gt;"",Auftragsformular!#REF!,""))</f>
        <v>#REF!</v>
      </c>
      <c r="J19" s="19" t="e">
        <f>IF(AND(Auftragsformular!#REF!&lt;&gt;"",$O19&lt;&gt;"",Auftragsformular!#REF!=""),Auftragsformular!#REF!,IF(Auftragsformular!#REF!&lt;&gt;"",Auftragsformular!#REF!,""))</f>
        <v>#REF!</v>
      </c>
      <c r="K19" s="4" t="str">
        <f>IF(Auftragsformular!F25="","",Auftragsformular!F25)</f>
        <v/>
      </c>
      <c r="L19" s="4" t="e">
        <f>IF(Auftragsformular!#REF!="","",Auftragsformular!#REF!)</f>
        <v>#REF!</v>
      </c>
      <c r="M19" s="4" t="e">
        <f>IF(Auftragsformular!#REF!="","",Auftragsformular!#REF!)</f>
        <v>#REF!</v>
      </c>
      <c r="N19" s="8" t="e">
        <f t="shared" si="0"/>
        <v>#REF!</v>
      </c>
      <c r="O19" s="4" t="str">
        <f>IF(Auftragsformular!P25="","",Auftragsformular!P25)</f>
        <v/>
      </c>
      <c r="P19" s="4" t="str">
        <f>IF(O19="","",LOOKUP(O19,Auftragsformular!#REF!,Auftragsformular!#REF!))</f>
        <v/>
      </c>
      <c r="Q19" s="4" t="str">
        <f>IF(Auftragsformular!R25="","",Auftragsformular!R25)</f>
        <v/>
      </c>
      <c r="R19" s="4" t="str">
        <f>IF(OR(O19="",Auftragsformular!$D$16=""),"",Auftragsformular!$D$16)</f>
        <v/>
      </c>
      <c r="S19" t="str">
        <f>IF(Auftragsformular!K25="","",Auftragsformular!K25)</f>
        <v/>
      </c>
      <c r="T19" t="str">
        <f>IF(Auftragsformular!M25="","",Auftragsformular!M25)</f>
        <v/>
      </c>
      <c r="U19" t="str">
        <f>IF(Auftragsformular!O25="","",Auftragsformular!O25)</f>
        <v/>
      </c>
    </row>
    <row r="20" spans="2:21" x14ac:dyDescent="0.25">
      <c r="B20" s="4" t="e">
        <f>IF(AND(Auftragsformular!#REF!="LKW",$O20&lt;&gt;""),2,IF(AND(Auftragsformular!#REF!="Waggon",$O20&lt;&gt;""),1,IF(AND(Auftragsformular!#REF!="Seeschiff",$O20&lt;&gt;""),4,IF(AND(Auftragsformular!#REF!="Binnenschiff",$O20&lt;&gt;""),3,""))))</f>
        <v>#REF!</v>
      </c>
      <c r="C20" s="19" t="str">
        <f>IF(AND(Auftragsformular!A25&lt;&gt;"",O20&lt;&gt;"",Auftragsformular!A26=""),Auftragsformular!A25,IF(Auftragsformular!A26&lt;&gt;"",Auftragsformular!A26,""))</f>
        <v/>
      </c>
      <c r="D20" s="21" t="e">
        <f>IF(OR(Auftragsformular!$B$18="",B20=""),"",Auftragsformular!$B$18)</f>
        <v>#REF!</v>
      </c>
      <c r="E20" s="4" t="e">
        <f>IF(AND(Auftragsformular!#REF!="",B20&lt;&gt;""),1,IF(Auftragsformular!#REF!="","",Auftragsformular!#REF!))</f>
        <v>#REF!</v>
      </c>
      <c r="F20" s="4" t="str">
        <f>IF(AND(Auftragsformular!C26="",O20&lt;&gt;"",Auftragsformular!C26=""),UPPER(Auftragsformular!C25),IF(Auftragsformular!C26&lt;&gt;"",UPPER(Auftragsformular!C26),""))</f>
        <v/>
      </c>
      <c r="G20" s="4" t="str">
        <f>IF(F20="","",IF(Auftragsformular!#REF!="","",Auftragsformular!#REF!))</f>
        <v/>
      </c>
      <c r="H20" s="4" t="e">
        <f>IF(AND(Auftragsformular!#REF!="",F20&lt;&gt;""),1,IF(Auftragsformular!#REF!="","",Auftragsformular!#REF!))</f>
        <v>#REF!</v>
      </c>
      <c r="I20" s="19" t="e">
        <f>IF(AND(Auftragsformular!#REF!&lt;&gt;"",O20&lt;&gt;"",Auftragsformular!#REF!=""),Auftragsformular!#REF!,IF(Auftragsformular!#REF!&lt;&gt;"",Auftragsformular!#REF!,""))</f>
        <v>#REF!</v>
      </c>
      <c r="J20" s="19" t="e">
        <f>IF(AND(Auftragsformular!#REF!&lt;&gt;"",$O20&lt;&gt;"",Auftragsformular!#REF!=""),Auftragsformular!#REF!,IF(Auftragsformular!#REF!&lt;&gt;"",Auftragsformular!#REF!,""))</f>
        <v>#REF!</v>
      </c>
      <c r="K20" s="4" t="str">
        <f>IF(Auftragsformular!F26="","",Auftragsformular!F26)</f>
        <v/>
      </c>
      <c r="L20" s="4" t="e">
        <f>IF(Auftragsformular!#REF!="","",Auftragsformular!#REF!)</f>
        <v>#REF!</v>
      </c>
      <c r="M20" s="4" t="e">
        <f>IF(Auftragsformular!#REF!="","",Auftragsformular!#REF!)</f>
        <v>#REF!</v>
      </c>
      <c r="N20" s="8" t="e">
        <f t="shared" si="0"/>
        <v>#REF!</v>
      </c>
      <c r="O20" s="4" t="str">
        <f>IF(Auftragsformular!P26="","",Auftragsformular!P26)</f>
        <v/>
      </c>
      <c r="P20" s="4" t="str">
        <f>IF(O20="","",LOOKUP(O20,Auftragsformular!#REF!,Auftragsformular!#REF!))</f>
        <v/>
      </c>
      <c r="Q20" s="4" t="str">
        <f>IF(Auftragsformular!R26="","",Auftragsformular!R26)</f>
        <v/>
      </c>
      <c r="R20" s="4" t="str">
        <f>IF(OR(O20="",Auftragsformular!$D$16=""),"",Auftragsformular!$D$16)</f>
        <v/>
      </c>
      <c r="S20" t="str">
        <f>IF(Auftragsformular!K26="","",Auftragsformular!K26)</f>
        <v/>
      </c>
      <c r="T20" t="str">
        <f>IF(Auftragsformular!M26="","",Auftragsformular!M26)</f>
        <v/>
      </c>
      <c r="U20" t="str">
        <f>IF(Auftragsformular!O26="","",Auftragsformular!O26)</f>
        <v/>
      </c>
    </row>
    <row r="21" spans="2:21" x14ac:dyDescent="0.25">
      <c r="B21" s="4" t="e">
        <f>IF(AND(Auftragsformular!#REF!="LKW",$O21&lt;&gt;""),2,IF(AND(Auftragsformular!#REF!="Waggon",$O21&lt;&gt;""),1,IF(AND(Auftragsformular!#REF!="Seeschiff",$O21&lt;&gt;""),4,IF(AND(Auftragsformular!#REF!="Binnenschiff",$O21&lt;&gt;""),3,""))))</f>
        <v>#REF!</v>
      </c>
      <c r="C21" s="19" t="str">
        <f>IF(AND(Auftragsformular!A26&lt;&gt;"",O21&lt;&gt;"",Auftragsformular!A27=""),Auftragsformular!A26,IF(Auftragsformular!A27&lt;&gt;"",Auftragsformular!A27,""))</f>
        <v/>
      </c>
      <c r="D21" s="21" t="e">
        <f>IF(OR(Auftragsformular!$B$18="",B21=""),"",Auftragsformular!$B$18)</f>
        <v>#REF!</v>
      </c>
      <c r="E21" s="4" t="e">
        <f>IF(AND(Auftragsformular!#REF!="",B21&lt;&gt;""),1,IF(Auftragsformular!#REF!="","",Auftragsformular!#REF!))</f>
        <v>#REF!</v>
      </c>
      <c r="F21" s="4" t="str">
        <f>IF(AND(Auftragsformular!C27="",O21&lt;&gt;"",Auftragsformular!C27=""),UPPER(Auftragsformular!C26),IF(Auftragsformular!C27&lt;&gt;"",UPPER(Auftragsformular!C27),""))</f>
        <v/>
      </c>
      <c r="G21" s="4" t="str">
        <f>IF(F21="","",IF(Auftragsformular!#REF!="","",Auftragsformular!#REF!))</f>
        <v/>
      </c>
      <c r="H21" s="4" t="e">
        <f>IF(AND(Auftragsformular!#REF!="",F21&lt;&gt;""),1,IF(Auftragsformular!#REF!="","",Auftragsformular!#REF!))</f>
        <v>#REF!</v>
      </c>
      <c r="I21" s="19" t="e">
        <f>IF(AND(Auftragsformular!#REF!&lt;&gt;"",O21&lt;&gt;"",Auftragsformular!#REF!=""),Auftragsformular!#REF!,IF(Auftragsformular!#REF!&lt;&gt;"",Auftragsformular!#REF!,""))</f>
        <v>#REF!</v>
      </c>
      <c r="J21" s="19" t="e">
        <f>IF(AND(Auftragsformular!#REF!&lt;&gt;"",$O21&lt;&gt;"",Auftragsformular!#REF!=""),Auftragsformular!#REF!,IF(Auftragsformular!#REF!&lt;&gt;"",Auftragsformular!#REF!,""))</f>
        <v>#REF!</v>
      </c>
      <c r="K21" s="4" t="str">
        <f>IF(Auftragsformular!F27="","",Auftragsformular!F27)</f>
        <v/>
      </c>
      <c r="L21" s="4" t="e">
        <f>IF(Auftragsformular!#REF!="","",Auftragsformular!#REF!)</f>
        <v>#REF!</v>
      </c>
      <c r="M21" s="4" t="e">
        <f>IF(Auftragsformular!#REF!="","",Auftragsformular!#REF!)</f>
        <v>#REF!</v>
      </c>
      <c r="N21" s="8" t="e">
        <f t="shared" si="0"/>
        <v>#REF!</v>
      </c>
      <c r="O21" s="4" t="str">
        <f>IF(Auftragsformular!P27="","",Auftragsformular!P27)</f>
        <v/>
      </c>
      <c r="P21" s="4" t="str">
        <f>IF(O21="","",LOOKUP(O21,Auftragsformular!#REF!,Auftragsformular!#REF!))</f>
        <v/>
      </c>
      <c r="Q21" s="4" t="str">
        <f>IF(Auftragsformular!R27="","",Auftragsformular!R27)</f>
        <v/>
      </c>
      <c r="R21" s="4" t="str">
        <f>IF(OR(O21="",Auftragsformular!$D$16=""),"",Auftragsformular!$D$16)</f>
        <v/>
      </c>
      <c r="S21" t="str">
        <f>IF(Auftragsformular!K27="","",Auftragsformular!K27)</f>
        <v/>
      </c>
      <c r="T21" t="str">
        <f>IF(Auftragsformular!M27="","",Auftragsformular!M27)</f>
        <v/>
      </c>
      <c r="U21" t="str">
        <f>IF(Auftragsformular!O27="","",Auftragsformular!O27)</f>
        <v/>
      </c>
    </row>
    <row r="22" spans="2:21" x14ac:dyDescent="0.25">
      <c r="B22" s="4" t="e">
        <f>IF(AND(Auftragsformular!#REF!="LKW",$O22&lt;&gt;""),2,IF(AND(Auftragsformular!#REF!="Waggon",$O22&lt;&gt;""),1,IF(AND(Auftragsformular!#REF!="Seeschiff",$O22&lt;&gt;""),4,IF(AND(Auftragsformular!#REF!="Binnenschiff",$O22&lt;&gt;""),3,""))))</f>
        <v>#REF!</v>
      </c>
      <c r="C22" s="19" t="str">
        <f>IF(AND(Auftragsformular!A27&lt;&gt;"",O22&lt;&gt;"",Auftragsformular!A28=""),Auftragsformular!A27,IF(Auftragsformular!A28&lt;&gt;"",Auftragsformular!A28,""))</f>
        <v/>
      </c>
      <c r="D22" s="21" t="e">
        <f>IF(OR(Auftragsformular!$B$18="",B22=""),"",Auftragsformular!$B$18)</f>
        <v>#REF!</v>
      </c>
      <c r="E22" s="4" t="e">
        <f>IF(AND(Auftragsformular!#REF!="",B22&lt;&gt;""),1,IF(Auftragsformular!#REF!="","",Auftragsformular!#REF!))</f>
        <v>#REF!</v>
      </c>
      <c r="F22" s="4" t="str">
        <f>IF(AND(Auftragsformular!C28="",O22&lt;&gt;"",Auftragsformular!C28=""),UPPER(Auftragsformular!C27),IF(Auftragsformular!C28&lt;&gt;"",UPPER(Auftragsformular!C28),""))</f>
        <v/>
      </c>
      <c r="G22" s="4" t="str">
        <f>IF(F22="","",IF(Auftragsformular!#REF!="","",Auftragsformular!#REF!))</f>
        <v/>
      </c>
      <c r="H22" s="4" t="e">
        <f>IF(AND(Auftragsformular!#REF!="",F22&lt;&gt;""),1,IF(Auftragsformular!#REF!="","",Auftragsformular!#REF!))</f>
        <v>#REF!</v>
      </c>
      <c r="I22" s="19" t="e">
        <f>IF(AND(Auftragsformular!#REF!&lt;&gt;"",O22&lt;&gt;"",Auftragsformular!#REF!=""),Auftragsformular!#REF!,IF(Auftragsformular!#REF!&lt;&gt;"",Auftragsformular!#REF!,""))</f>
        <v>#REF!</v>
      </c>
      <c r="J22" s="19" t="e">
        <f>IF(AND(Auftragsformular!#REF!&lt;&gt;"",$O22&lt;&gt;"",Auftragsformular!#REF!=""),Auftragsformular!#REF!,IF(Auftragsformular!#REF!&lt;&gt;"",Auftragsformular!#REF!,""))</f>
        <v>#REF!</v>
      </c>
      <c r="K22" s="4" t="str">
        <f>IF(Auftragsformular!F28="","",Auftragsformular!F28)</f>
        <v/>
      </c>
      <c r="L22" s="4" t="e">
        <f>IF(Auftragsformular!#REF!="","",Auftragsformular!#REF!)</f>
        <v>#REF!</v>
      </c>
      <c r="M22" s="4" t="e">
        <f>IF(Auftragsformular!#REF!="","",Auftragsformular!#REF!)</f>
        <v>#REF!</v>
      </c>
      <c r="N22" s="8" t="e">
        <f t="shared" si="0"/>
        <v>#REF!</v>
      </c>
      <c r="O22" s="4" t="str">
        <f>IF(Auftragsformular!P28="","",Auftragsformular!P28)</f>
        <v/>
      </c>
      <c r="P22" s="4" t="str">
        <f>IF(O22="","",LOOKUP(O22,Auftragsformular!#REF!,Auftragsformular!#REF!))</f>
        <v/>
      </c>
      <c r="Q22" s="4" t="str">
        <f>IF(Auftragsformular!R28="","",Auftragsformular!R28)</f>
        <v/>
      </c>
      <c r="R22" s="4" t="str">
        <f>IF(OR(O22="",Auftragsformular!$D$16=""),"",Auftragsformular!$D$16)</f>
        <v/>
      </c>
      <c r="S22" t="str">
        <f>IF(Auftragsformular!K28="","",Auftragsformular!K28)</f>
        <v/>
      </c>
      <c r="T22" t="str">
        <f>IF(Auftragsformular!M28="","",Auftragsformular!M28)</f>
        <v/>
      </c>
      <c r="U22" t="str">
        <f>IF(Auftragsformular!O28="","",Auftragsformular!O28)</f>
        <v/>
      </c>
    </row>
    <row r="23" spans="2:21" x14ac:dyDescent="0.25">
      <c r="B23" s="4" t="e">
        <f>IF(AND(Auftragsformular!#REF!="LKW",$O23&lt;&gt;""),2,IF(AND(Auftragsformular!#REF!="Waggon",$O23&lt;&gt;""),1,IF(AND(Auftragsformular!#REF!="Seeschiff",$O23&lt;&gt;""),4,IF(AND(Auftragsformular!#REF!="Binnenschiff",$O23&lt;&gt;""),3,""))))</f>
        <v>#REF!</v>
      </c>
      <c r="C23" s="19" t="str">
        <f>IF(AND(Auftragsformular!A28&lt;&gt;"",O23&lt;&gt;"",Auftragsformular!A29=""),Auftragsformular!A28,IF(Auftragsformular!A29&lt;&gt;"",Auftragsformular!A29,""))</f>
        <v/>
      </c>
      <c r="D23" s="21" t="e">
        <f>IF(OR(Auftragsformular!$B$18="",B23=""),"",Auftragsformular!$B$18)</f>
        <v>#REF!</v>
      </c>
      <c r="E23" s="4" t="e">
        <f>IF(AND(Auftragsformular!#REF!="",B23&lt;&gt;""),1,IF(Auftragsformular!#REF!="","",Auftragsformular!#REF!))</f>
        <v>#REF!</v>
      </c>
      <c r="F23" s="4" t="str">
        <f>IF(AND(Auftragsformular!C29="",O23&lt;&gt;"",Auftragsformular!C29=""),UPPER(Auftragsformular!C28),IF(Auftragsformular!C29&lt;&gt;"",UPPER(Auftragsformular!C29),""))</f>
        <v/>
      </c>
      <c r="G23" s="4" t="str">
        <f>IF(F23="","",IF(Auftragsformular!#REF!="","",Auftragsformular!#REF!))</f>
        <v/>
      </c>
      <c r="H23" s="4" t="e">
        <f>IF(AND(Auftragsformular!#REF!="",F23&lt;&gt;""),1,IF(Auftragsformular!#REF!="","",Auftragsformular!#REF!))</f>
        <v>#REF!</v>
      </c>
      <c r="I23" s="19" t="e">
        <f>IF(AND(Auftragsformular!#REF!&lt;&gt;"",O23&lt;&gt;"",Auftragsformular!#REF!=""),Auftragsformular!#REF!,IF(Auftragsformular!#REF!&lt;&gt;"",Auftragsformular!#REF!,""))</f>
        <v>#REF!</v>
      </c>
      <c r="J23" s="19" t="e">
        <f>IF(AND(Auftragsformular!#REF!&lt;&gt;"",$O23&lt;&gt;"",Auftragsformular!#REF!=""),Auftragsformular!#REF!,IF(Auftragsformular!#REF!&lt;&gt;"",Auftragsformular!#REF!,""))</f>
        <v>#REF!</v>
      </c>
      <c r="K23" s="4" t="str">
        <f>IF(Auftragsformular!F29="","",Auftragsformular!F29)</f>
        <v/>
      </c>
      <c r="L23" s="4" t="e">
        <f>IF(Auftragsformular!#REF!="","",Auftragsformular!#REF!)</f>
        <v>#REF!</v>
      </c>
      <c r="M23" s="4" t="e">
        <f>IF(Auftragsformular!#REF!="","",Auftragsformular!#REF!)</f>
        <v>#REF!</v>
      </c>
      <c r="N23" s="8" t="e">
        <f t="shared" si="0"/>
        <v>#REF!</v>
      </c>
      <c r="O23" s="4" t="str">
        <f>IF(Auftragsformular!P29="","",Auftragsformular!P29)</f>
        <v/>
      </c>
      <c r="P23" s="4" t="str">
        <f>IF(O23="","",LOOKUP(O23,Auftragsformular!#REF!,Auftragsformular!#REF!))</f>
        <v/>
      </c>
      <c r="Q23" s="4" t="str">
        <f>IF(Auftragsformular!R29="","",Auftragsformular!R29)</f>
        <v/>
      </c>
      <c r="R23" s="4" t="str">
        <f>IF(OR(O23="",Auftragsformular!$D$16=""),"",Auftragsformular!$D$16)</f>
        <v/>
      </c>
      <c r="S23" t="str">
        <f>IF(Auftragsformular!K29="","",Auftragsformular!K29)</f>
        <v/>
      </c>
      <c r="T23" t="str">
        <f>IF(Auftragsformular!M29="","",Auftragsformular!M29)</f>
        <v/>
      </c>
      <c r="U23" t="str">
        <f>IF(Auftragsformular!O29="","",Auftragsformular!O29)</f>
        <v/>
      </c>
    </row>
    <row r="24" spans="2:21" x14ac:dyDescent="0.25">
      <c r="B24" s="4" t="e">
        <f>IF(AND(Auftragsformular!#REF!="LKW",$O24&lt;&gt;""),2,IF(AND(Auftragsformular!#REF!="Waggon",$O24&lt;&gt;""),1,IF(AND(Auftragsformular!#REF!="Seeschiff",$O24&lt;&gt;""),4,IF(AND(Auftragsformular!#REF!="Binnenschiff",$O24&lt;&gt;""),3,""))))</f>
        <v>#REF!</v>
      </c>
      <c r="C24" s="19" t="str">
        <f>IF(AND(Auftragsformular!A29&lt;&gt;"",O24&lt;&gt;"",Auftragsformular!A30=""),Auftragsformular!A29,IF(Auftragsformular!A30&lt;&gt;"",Auftragsformular!A30,""))</f>
        <v/>
      </c>
      <c r="D24" s="21" t="e">
        <f>IF(OR(Auftragsformular!$B$18="",B24=""),"",Auftragsformular!$B$18)</f>
        <v>#REF!</v>
      </c>
      <c r="E24" s="4" t="e">
        <f>IF(AND(Auftragsformular!#REF!="",B24&lt;&gt;""),1,IF(Auftragsformular!#REF!="","",Auftragsformular!#REF!))</f>
        <v>#REF!</v>
      </c>
      <c r="F24" s="4" t="str">
        <f>IF(AND(Auftragsformular!C30="",O24&lt;&gt;"",Auftragsformular!C30=""),UPPER(Auftragsformular!C29),IF(Auftragsformular!C30&lt;&gt;"",UPPER(Auftragsformular!C30),""))</f>
        <v/>
      </c>
      <c r="G24" s="4" t="str">
        <f>IF(F24="","",IF(Auftragsformular!#REF!="","",Auftragsformular!#REF!))</f>
        <v/>
      </c>
      <c r="H24" s="4" t="e">
        <f>IF(AND(Auftragsformular!#REF!="",F24&lt;&gt;""),1,IF(Auftragsformular!#REF!="","",Auftragsformular!#REF!))</f>
        <v>#REF!</v>
      </c>
      <c r="I24" s="19" t="e">
        <f>IF(AND(Auftragsformular!#REF!&lt;&gt;"",O24&lt;&gt;"",Auftragsformular!#REF!=""),Auftragsformular!#REF!,IF(Auftragsformular!#REF!&lt;&gt;"",Auftragsformular!#REF!,""))</f>
        <v>#REF!</v>
      </c>
      <c r="J24" s="19" t="e">
        <f>IF(AND(Auftragsformular!#REF!&lt;&gt;"",$O24&lt;&gt;"",Auftragsformular!#REF!=""),Auftragsformular!#REF!,IF(Auftragsformular!#REF!&lt;&gt;"",Auftragsformular!#REF!,""))</f>
        <v>#REF!</v>
      </c>
      <c r="K24" s="4" t="str">
        <f>IF(Auftragsformular!F30="","",Auftragsformular!F30)</f>
        <v/>
      </c>
      <c r="L24" s="4" t="e">
        <f>IF(Auftragsformular!#REF!="","",Auftragsformular!#REF!)</f>
        <v>#REF!</v>
      </c>
      <c r="M24" s="4" t="e">
        <f>IF(Auftragsformular!#REF!="","",Auftragsformular!#REF!)</f>
        <v>#REF!</v>
      </c>
      <c r="N24" s="8" t="e">
        <f t="shared" si="0"/>
        <v>#REF!</v>
      </c>
      <c r="O24" s="4" t="str">
        <f>IF(Auftragsformular!P30="","",Auftragsformular!P30)</f>
        <v/>
      </c>
      <c r="P24" s="4" t="str">
        <f>IF(O24="","",LOOKUP(O24,Auftragsformular!#REF!,Auftragsformular!#REF!))</f>
        <v/>
      </c>
      <c r="Q24" s="4" t="str">
        <f>IF(Auftragsformular!R30="","",Auftragsformular!R30)</f>
        <v/>
      </c>
      <c r="R24" s="4" t="str">
        <f>IF(OR(O24="",Auftragsformular!$D$16=""),"",Auftragsformular!$D$16)</f>
        <v/>
      </c>
      <c r="S24" t="str">
        <f>IF(Auftragsformular!K30="","",Auftragsformular!K30)</f>
        <v/>
      </c>
      <c r="T24" t="str">
        <f>IF(Auftragsformular!M30="","",Auftragsformular!M30)</f>
        <v/>
      </c>
      <c r="U24" t="str">
        <f>IF(Auftragsformular!O30="","",Auftragsformular!O30)</f>
        <v/>
      </c>
    </row>
    <row r="25" spans="2:21" x14ac:dyDescent="0.25">
      <c r="B25" s="4" t="e">
        <f>IF(AND(Auftragsformular!#REF!="LKW",$O25&lt;&gt;""),2,IF(AND(Auftragsformular!#REF!="Waggon",$O25&lt;&gt;""),1,IF(AND(Auftragsformular!#REF!="Seeschiff",$O25&lt;&gt;""),4,IF(AND(Auftragsformular!#REF!="Binnenschiff",$O25&lt;&gt;""),3,""))))</f>
        <v>#REF!</v>
      </c>
      <c r="C25" s="19" t="str">
        <f>IF(AND(Auftragsformular!A30&lt;&gt;"",O25&lt;&gt;"",Auftragsformular!A31=""),Auftragsformular!A30,IF(Auftragsformular!A31&lt;&gt;"",Auftragsformular!A31,""))</f>
        <v/>
      </c>
      <c r="D25" s="21" t="e">
        <f>IF(OR(Auftragsformular!$B$18="",B25=""),"",Auftragsformular!$B$18)</f>
        <v>#REF!</v>
      </c>
      <c r="E25" s="4" t="e">
        <f>IF(AND(Auftragsformular!#REF!="",B25&lt;&gt;""),1,IF(Auftragsformular!#REF!="","",Auftragsformular!#REF!))</f>
        <v>#REF!</v>
      </c>
      <c r="F25" s="4" t="str">
        <f>IF(AND(Auftragsformular!C31="",O25&lt;&gt;"",Auftragsformular!C31=""),UPPER(Auftragsformular!C30),IF(Auftragsformular!C31&lt;&gt;"",UPPER(Auftragsformular!C31),""))</f>
        <v/>
      </c>
      <c r="G25" s="4" t="str">
        <f>IF(F25="","",IF(Auftragsformular!#REF!="","",Auftragsformular!#REF!))</f>
        <v/>
      </c>
      <c r="H25" s="4" t="e">
        <f>IF(AND(Auftragsformular!#REF!="",F25&lt;&gt;""),1,IF(Auftragsformular!#REF!="","",Auftragsformular!#REF!))</f>
        <v>#REF!</v>
      </c>
      <c r="I25" s="19" t="e">
        <f>IF(AND(Auftragsformular!#REF!&lt;&gt;"",O25&lt;&gt;"",Auftragsformular!#REF!=""),Auftragsformular!#REF!,IF(Auftragsformular!#REF!&lt;&gt;"",Auftragsformular!#REF!,""))</f>
        <v>#REF!</v>
      </c>
      <c r="J25" s="19" t="e">
        <f>IF(AND(Auftragsformular!#REF!&lt;&gt;"",$O25&lt;&gt;"",Auftragsformular!#REF!=""),Auftragsformular!#REF!,IF(Auftragsformular!#REF!&lt;&gt;"",Auftragsformular!#REF!,""))</f>
        <v>#REF!</v>
      </c>
      <c r="K25" s="4" t="str">
        <f>IF(Auftragsformular!F31="","",Auftragsformular!F31)</f>
        <v/>
      </c>
      <c r="L25" s="4" t="e">
        <f>IF(Auftragsformular!#REF!="","",Auftragsformular!#REF!)</f>
        <v>#REF!</v>
      </c>
      <c r="M25" s="4" t="e">
        <f>IF(Auftragsformular!#REF!="","",Auftragsformular!#REF!)</f>
        <v>#REF!</v>
      </c>
      <c r="N25" s="8" t="e">
        <f t="shared" si="0"/>
        <v>#REF!</v>
      </c>
      <c r="O25" s="4" t="str">
        <f>IF(Auftragsformular!P31="","",Auftragsformular!P31)</f>
        <v/>
      </c>
      <c r="P25" s="4" t="str">
        <f>IF(O25="","",LOOKUP(O25,Auftragsformular!#REF!,Auftragsformular!#REF!))</f>
        <v/>
      </c>
      <c r="Q25" s="4" t="str">
        <f>IF(Auftragsformular!R31="","",Auftragsformular!R31)</f>
        <v/>
      </c>
      <c r="R25" s="4" t="str">
        <f>IF(OR(O25="",Auftragsformular!$D$16=""),"",Auftragsformular!$D$16)</f>
        <v/>
      </c>
      <c r="S25" t="str">
        <f>IF(Auftragsformular!K31="","",Auftragsformular!K31)</f>
        <v/>
      </c>
      <c r="T25" t="str">
        <f>IF(Auftragsformular!M31="","",Auftragsformular!M31)</f>
        <v/>
      </c>
      <c r="U25" t="str">
        <f>IF(Auftragsformular!O31="","",Auftragsformular!O31)</f>
        <v/>
      </c>
    </row>
    <row r="26" spans="2:21" x14ac:dyDescent="0.25">
      <c r="B26" s="4" t="e">
        <f>IF(AND(Auftragsformular!#REF!="LKW",$O26&lt;&gt;""),2,IF(AND(Auftragsformular!#REF!="Waggon",$O26&lt;&gt;""),1,IF(AND(Auftragsformular!#REF!="Seeschiff",$O26&lt;&gt;""),4,IF(AND(Auftragsformular!#REF!="Binnenschiff",$O26&lt;&gt;""),3,""))))</f>
        <v>#REF!</v>
      </c>
      <c r="C26" s="19" t="str">
        <f>IF(AND(Auftragsformular!A31&lt;&gt;"",O26&lt;&gt;"",Auftragsformular!A32=""),Auftragsformular!A31,IF(Auftragsformular!A32&lt;&gt;"",Auftragsformular!A32,""))</f>
        <v/>
      </c>
      <c r="D26" s="21" t="e">
        <f>IF(OR(Auftragsformular!$B$18="",B26=""),"",Auftragsformular!$B$18)</f>
        <v>#REF!</v>
      </c>
      <c r="E26" s="4" t="e">
        <f>IF(AND(Auftragsformular!#REF!="",B26&lt;&gt;""),1,IF(Auftragsformular!#REF!="","",Auftragsformular!#REF!))</f>
        <v>#REF!</v>
      </c>
      <c r="F26" s="4" t="str">
        <f>IF(AND(Auftragsformular!C32="",O26&lt;&gt;"",Auftragsformular!C32=""),UPPER(Auftragsformular!C31),IF(Auftragsformular!C32&lt;&gt;"",UPPER(Auftragsformular!C32),""))</f>
        <v/>
      </c>
      <c r="G26" s="4" t="str">
        <f>IF(F26="","",IF(Auftragsformular!#REF!="","",Auftragsformular!#REF!))</f>
        <v/>
      </c>
      <c r="H26" s="4" t="e">
        <f>IF(AND(Auftragsformular!#REF!="",F26&lt;&gt;""),1,IF(Auftragsformular!#REF!="","",Auftragsformular!#REF!))</f>
        <v>#REF!</v>
      </c>
      <c r="I26" s="19" t="e">
        <f>IF(AND(Auftragsformular!#REF!&lt;&gt;"",O26&lt;&gt;"",Auftragsformular!#REF!=""),Auftragsformular!#REF!,IF(Auftragsformular!#REF!&lt;&gt;"",Auftragsformular!#REF!,""))</f>
        <v>#REF!</v>
      </c>
      <c r="J26" s="19" t="e">
        <f>IF(AND(Auftragsformular!#REF!&lt;&gt;"",$O26&lt;&gt;"",Auftragsformular!#REF!=""),Auftragsformular!#REF!,IF(Auftragsformular!#REF!&lt;&gt;"",Auftragsformular!#REF!,""))</f>
        <v>#REF!</v>
      </c>
      <c r="K26" s="4" t="str">
        <f>IF(Auftragsformular!F32="","",Auftragsformular!F32)</f>
        <v/>
      </c>
      <c r="L26" s="4" t="e">
        <f>IF(Auftragsformular!#REF!="","",Auftragsformular!#REF!)</f>
        <v>#REF!</v>
      </c>
      <c r="M26" s="4" t="e">
        <f>IF(Auftragsformular!#REF!="","",Auftragsformular!#REF!)</f>
        <v>#REF!</v>
      </c>
      <c r="N26" s="8" t="e">
        <f t="shared" si="0"/>
        <v>#REF!</v>
      </c>
      <c r="O26" s="4" t="str">
        <f>IF(Auftragsformular!P32="","",Auftragsformular!P32)</f>
        <v/>
      </c>
      <c r="P26" s="4" t="str">
        <f>IF(O26="","",LOOKUP(O26,Auftragsformular!#REF!,Auftragsformular!#REF!))</f>
        <v/>
      </c>
      <c r="Q26" s="4" t="str">
        <f>IF(Auftragsformular!R32="","",Auftragsformular!R32)</f>
        <v/>
      </c>
      <c r="R26" s="4" t="str">
        <f>IF(OR(O26="",Auftragsformular!$D$16=""),"",Auftragsformular!$D$16)</f>
        <v/>
      </c>
      <c r="S26" t="str">
        <f>IF(Auftragsformular!K32="","",Auftragsformular!K32)</f>
        <v/>
      </c>
      <c r="T26" t="str">
        <f>IF(Auftragsformular!M32="","",Auftragsformular!M32)</f>
        <v/>
      </c>
      <c r="U26" t="str">
        <f>IF(Auftragsformular!O32="","",Auftragsformular!O32)</f>
        <v/>
      </c>
    </row>
    <row r="27" spans="2:21" x14ac:dyDescent="0.25">
      <c r="B27" s="4" t="e">
        <f>IF(AND(Auftragsformular!#REF!="LKW",$O27&lt;&gt;""),2,IF(AND(Auftragsformular!#REF!="Waggon",$O27&lt;&gt;""),1,IF(AND(Auftragsformular!#REF!="Seeschiff",$O27&lt;&gt;""),4,IF(AND(Auftragsformular!#REF!="Binnenschiff",$O27&lt;&gt;""),3,""))))</f>
        <v>#REF!</v>
      </c>
      <c r="C27" s="19" t="str">
        <f>IF(AND(Auftragsformular!A32&lt;&gt;"",O27&lt;&gt;"",Auftragsformular!A34=""),Auftragsformular!A32,IF(Auftragsformular!A34&lt;&gt;"",Auftragsformular!A34,""))</f>
        <v/>
      </c>
      <c r="D27" s="21" t="e">
        <f>IF(OR(Auftragsformular!$B$18="",B27=""),"",Auftragsformular!$B$18)</f>
        <v>#REF!</v>
      </c>
      <c r="E27" s="4" t="e">
        <f>IF(AND(Auftragsformular!#REF!="",B27&lt;&gt;""),1,IF(Auftragsformular!#REF!="","",Auftragsformular!#REF!))</f>
        <v>#REF!</v>
      </c>
      <c r="F27" s="4" t="str">
        <f>IF(AND(Auftragsformular!C34="",O27&lt;&gt;"",Auftragsformular!C34=""),UPPER(Auftragsformular!C32),IF(Auftragsformular!C34&lt;&gt;"",UPPER(Auftragsformular!C34),""))</f>
        <v/>
      </c>
      <c r="G27" s="4" t="str">
        <f>IF(F27="","",IF(Auftragsformular!#REF!="","",Auftragsformular!#REF!))</f>
        <v/>
      </c>
      <c r="H27" s="4" t="e">
        <f>IF(AND(Auftragsformular!#REF!="",F27&lt;&gt;""),1,IF(Auftragsformular!#REF!="","",Auftragsformular!#REF!))</f>
        <v>#REF!</v>
      </c>
      <c r="I27" s="19" t="e">
        <f>IF(AND(Auftragsformular!#REF!&lt;&gt;"",O27&lt;&gt;"",Auftragsformular!#REF!=""),Auftragsformular!#REF!,IF(Auftragsformular!#REF!&lt;&gt;"",Auftragsformular!#REF!,""))</f>
        <v>#REF!</v>
      </c>
      <c r="J27" s="19" t="e">
        <f>IF(AND(Auftragsformular!#REF!&lt;&gt;"",$O27&lt;&gt;"",Auftragsformular!#REF!=""),Auftragsformular!#REF!,IF(Auftragsformular!#REF!&lt;&gt;"",Auftragsformular!#REF!,""))</f>
        <v>#REF!</v>
      </c>
      <c r="K27" s="4" t="str">
        <f>IF(Auftragsformular!F34="","",Auftragsformular!F34)</f>
        <v/>
      </c>
      <c r="L27" s="4" t="e">
        <f>IF(Auftragsformular!#REF!="","",Auftragsformular!#REF!)</f>
        <v>#REF!</v>
      </c>
      <c r="M27" s="4" t="e">
        <f>IF(Auftragsformular!#REF!="","",Auftragsformular!#REF!)</f>
        <v>#REF!</v>
      </c>
      <c r="N27" s="8" t="e">
        <f t="shared" si="0"/>
        <v>#REF!</v>
      </c>
      <c r="O27" s="4" t="str">
        <f>IF(Auftragsformular!P34="","",Auftragsformular!P34)</f>
        <v/>
      </c>
      <c r="P27" s="4" t="str">
        <f>IF(O27="","",LOOKUP(O27,Auftragsformular!#REF!,Auftragsformular!#REF!))</f>
        <v/>
      </c>
      <c r="Q27" s="4" t="str">
        <f>IF(Auftragsformular!R34="","",Auftragsformular!R34)</f>
        <v/>
      </c>
      <c r="R27" s="4" t="str">
        <f>IF(OR(O27="",Auftragsformular!$D$16=""),"",Auftragsformular!$D$16)</f>
        <v/>
      </c>
      <c r="S27" t="str">
        <f>IF(Auftragsformular!K34="","",Auftragsformular!K34)</f>
        <v/>
      </c>
      <c r="T27" t="str">
        <f>IF(Auftragsformular!M34="","",Auftragsformular!M34)</f>
        <v/>
      </c>
      <c r="U27" t="str">
        <f>IF(Auftragsformular!O34="","",Auftragsformular!O34)</f>
        <v/>
      </c>
    </row>
    <row r="28" spans="2:21" x14ac:dyDescent="0.25">
      <c r="B28" s="4" t="e">
        <f>IF(AND(Auftragsformular!#REF!="LKW",$O28&lt;&gt;""),2,IF(AND(Auftragsformular!#REF!="Waggon",$O28&lt;&gt;""),1,IF(AND(Auftragsformular!#REF!="Seeschiff",$O28&lt;&gt;""),4,IF(AND(Auftragsformular!#REF!="Binnenschiff",$O28&lt;&gt;""),3,""))))</f>
        <v>#REF!</v>
      </c>
      <c r="C28" s="19" t="str">
        <f>IF(AND(Auftragsformular!A34&lt;&gt;"",O28&lt;&gt;"",Auftragsformular!A35=""),Auftragsformular!A34,IF(Auftragsformular!A35&lt;&gt;"",Auftragsformular!A35,""))</f>
        <v/>
      </c>
      <c r="D28" s="21" t="e">
        <f>IF(OR(Auftragsformular!$B$18="",B28=""),"",Auftragsformular!$B$18)</f>
        <v>#REF!</v>
      </c>
      <c r="E28" s="4" t="e">
        <f>IF(AND(Auftragsformular!#REF!="",B28&lt;&gt;""),1,IF(Auftragsformular!#REF!="","",Auftragsformular!#REF!))</f>
        <v>#REF!</v>
      </c>
      <c r="F28" s="4" t="str">
        <f>IF(AND(Auftragsformular!C35="",O28&lt;&gt;"",Auftragsformular!C35=""),UPPER(Auftragsformular!C34),IF(Auftragsformular!C35&lt;&gt;"",UPPER(Auftragsformular!C35),""))</f>
        <v/>
      </c>
      <c r="G28" s="4" t="str">
        <f>IF(F28="","",IF(Auftragsformular!#REF!="","",Auftragsformular!#REF!))</f>
        <v/>
      </c>
      <c r="H28" s="4" t="e">
        <f>IF(AND(Auftragsformular!#REF!="",F28&lt;&gt;""),1,IF(Auftragsformular!#REF!="","",Auftragsformular!#REF!))</f>
        <v>#REF!</v>
      </c>
      <c r="I28" s="19" t="e">
        <f>IF(AND(Auftragsformular!#REF!&lt;&gt;"",O28&lt;&gt;"",Auftragsformular!#REF!=""),Auftragsformular!#REF!,IF(Auftragsformular!#REF!&lt;&gt;"",Auftragsformular!#REF!,""))</f>
        <v>#REF!</v>
      </c>
      <c r="J28" s="19" t="e">
        <f>IF(AND(Auftragsformular!#REF!&lt;&gt;"",$O28&lt;&gt;"",Auftragsformular!#REF!=""),Auftragsformular!#REF!,IF(Auftragsformular!#REF!&lt;&gt;"",Auftragsformular!#REF!,""))</f>
        <v>#REF!</v>
      </c>
      <c r="K28" s="4" t="str">
        <f>IF(Auftragsformular!F35="","",Auftragsformular!F35)</f>
        <v/>
      </c>
      <c r="L28" s="4" t="e">
        <f>IF(Auftragsformular!#REF!="","",Auftragsformular!#REF!)</f>
        <v>#REF!</v>
      </c>
      <c r="M28" s="4" t="e">
        <f>IF(Auftragsformular!#REF!="","",Auftragsformular!#REF!)</f>
        <v>#REF!</v>
      </c>
      <c r="N28" s="8" t="e">
        <f t="shared" si="0"/>
        <v>#REF!</v>
      </c>
      <c r="O28" s="4" t="str">
        <f>IF(Auftragsformular!P35="","",Auftragsformular!P35)</f>
        <v/>
      </c>
      <c r="P28" s="4" t="str">
        <f>IF(O28="","",LOOKUP(O28,Auftragsformular!#REF!,Auftragsformular!#REF!))</f>
        <v/>
      </c>
      <c r="Q28" s="4" t="str">
        <f>IF(Auftragsformular!R35="","",Auftragsformular!R35)</f>
        <v/>
      </c>
      <c r="R28" s="4" t="str">
        <f>IF(OR(O28="",Auftragsformular!$D$16=""),"",Auftragsformular!$D$16)</f>
        <v/>
      </c>
      <c r="S28" t="str">
        <f>IF(Auftragsformular!K35="","",Auftragsformular!K35)</f>
        <v/>
      </c>
      <c r="T28" t="str">
        <f>IF(Auftragsformular!M35="","",Auftragsformular!M35)</f>
        <v/>
      </c>
      <c r="U28" t="str">
        <f>IF(Auftragsformular!O35="","",Auftragsformular!O35)</f>
        <v/>
      </c>
    </row>
    <row r="29" spans="2:21" x14ac:dyDescent="0.25">
      <c r="B29" s="4" t="e">
        <f>IF(AND(Auftragsformular!#REF!="LKW",$O29&lt;&gt;""),2,IF(AND(Auftragsformular!#REF!="Waggon",$O29&lt;&gt;""),1,IF(AND(Auftragsformular!#REF!="Seeschiff",$O29&lt;&gt;""),4,IF(AND(Auftragsformular!#REF!="Binnenschiff",$O29&lt;&gt;""),3,""))))</f>
        <v>#REF!</v>
      </c>
      <c r="C29" s="19" t="str">
        <f>IF(AND(Auftragsformular!A35&lt;&gt;"",O29&lt;&gt;"",Auftragsformular!A38=""),Auftragsformular!A35,IF(Auftragsformular!A38&lt;&gt;"",Auftragsformular!A38,""))</f>
        <v/>
      </c>
      <c r="D29" s="21" t="e">
        <f>IF(OR(Auftragsformular!$B$18="",B29=""),"",Auftragsformular!$B$18)</f>
        <v>#REF!</v>
      </c>
      <c r="E29" s="4" t="e">
        <f>IF(AND(Auftragsformular!#REF!="",B29&lt;&gt;""),1,IF(Auftragsformular!#REF!="","",Auftragsformular!#REF!))</f>
        <v>#REF!</v>
      </c>
      <c r="F29" s="4" t="str">
        <f>IF(AND(Auftragsformular!C38="",O29&lt;&gt;"",Auftragsformular!C38=""),UPPER(Auftragsformular!C35),IF(Auftragsformular!C38&lt;&gt;"",UPPER(Auftragsformular!C38),""))</f>
        <v/>
      </c>
      <c r="G29" s="4" t="str">
        <f>IF(F29="","",IF(Auftragsformular!#REF!="","",Auftragsformular!#REF!))</f>
        <v/>
      </c>
      <c r="H29" s="4" t="e">
        <f>IF(AND(Auftragsformular!#REF!="",F29&lt;&gt;""),1,IF(Auftragsformular!#REF!="","",Auftragsformular!#REF!))</f>
        <v>#REF!</v>
      </c>
      <c r="I29" s="19" t="e">
        <f>IF(AND(Auftragsformular!#REF!&lt;&gt;"",O29&lt;&gt;"",Auftragsformular!#REF!=""),Auftragsformular!#REF!,IF(Auftragsformular!#REF!&lt;&gt;"",Auftragsformular!#REF!,""))</f>
        <v>#REF!</v>
      </c>
      <c r="J29" s="19" t="e">
        <f>IF(AND(Auftragsformular!#REF!&lt;&gt;"",$O29&lt;&gt;"",Auftragsformular!#REF!=""),Auftragsformular!#REF!,IF(Auftragsformular!#REF!&lt;&gt;"",Auftragsformular!#REF!,""))</f>
        <v>#REF!</v>
      </c>
      <c r="K29" s="4" t="str">
        <f>IF(Auftragsformular!F38="","",Auftragsformular!F38)</f>
        <v/>
      </c>
      <c r="L29" s="4" t="e">
        <f>IF(Auftragsformular!#REF!="","",Auftragsformular!#REF!)</f>
        <v>#REF!</v>
      </c>
      <c r="M29" s="4" t="e">
        <f>IF(Auftragsformular!#REF!="","",Auftragsformular!#REF!)</f>
        <v>#REF!</v>
      </c>
      <c r="N29" s="8" t="e">
        <f t="shared" si="0"/>
        <v>#REF!</v>
      </c>
      <c r="O29" s="4" t="str">
        <f>IF(Auftragsformular!P38="","",Auftragsformular!P38)</f>
        <v/>
      </c>
      <c r="P29" s="4" t="str">
        <f>IF(O29="","",LOOKUP(O29,Auftragsformular!#REF!,Auftragsformular!#REF!))</f>
        <v/>
      </c>
      <c r="Q29" s="4" t="str">
        <f>IF(Auftragsformular!R38="","",Auftragsformular!R38)</f>
        <v/>
      </c>
      <c r="R29" s="4" t="str">
        <f>IF(OR(O29="",Auftragsformular!$D$16=""),"",Auftragsformular!$D$16)</f>
        <v/>
      </c>
      <c r="S29" t="str">
        <f>IF(Auftragsformular!K38="","",Auftragsformular!K38)</f>
        <v/>
      </c>
      <c r="T29" t="str">
        <f>IF(Auftragsformular!M38="","",Auftragsformular!M38)</f>
        <v/>
      </c>
      <c r="U29" t="str">
        <f>IF(Auftragsformular!O38="","",Auftragsformular!O38)</f>
        <v/>
      </c>
    </row>
    <row r="30" spans="2:21" x14ac:dyDescent="0.25">
      <c r="B30" s="4" t="e">
        <f>IF(AND(Auftragsformular!#REF!="LKW",$O30&lt;&gt;""),2,IF(AND(Auftragsformular!#REF!="Waggon",$O30&lt;&gt;""),1,IF(AND(Auftragsformular!#REF!="Seeschiff",$O30&lt;&gt;""),4,IF(AND(Auftragsformular!#REF!="Binnenschiff",$O30&lt;&gt;""),3,""))))</f>
        <v>#REF!</v>
      </c>
      <c r="C30" s="19" t="str">
        <f>IF(AND(Auftragsformular!A38&lt;&gt;"",O30&lt;&gt;"",Auftragsformular!A39=""),Auftragsformular!A38,IF(Auftragsformular!A39&lt;&gt;"",Auftragsformular!A39,""))</f>
        <v/>
      </c>
      <c r="D30" s="21" t="e">
        <f>IF(OR(Auftragsformular!$B$18="",B30=""),"",Auftragsformular!$B$18)</f>
        <v>#REF!</v>
      </c>
      <c r="E30" s="4" t="e">
        <f>IF(AND(Auftragsformular!#REF!="",B30&lt;&gt;""),1,IF(Auftragsformular!#REF!="","",Auftragsformular!#REF!))</f>
        <v>#REF!</v>
      </c>
      <c r="F30" s="4" t="str">
        <f>IF(AND(Auftragsformular!C39="",O30&lt;&gt;"",Auftragsformular!C39=""),UPPER(Auftragsformular!C38),IF(Auftragsformular!C39&lt;&gt;"",UPPER(Auftragsformular!C39),""))</f>
        <v/>
      </c>
      <c r="G30" s="4" t="str">
        <f>IF(F30="","",IF(Auftragsformular!#REF!="","",Auftragsformular!#REF!))</f>
        <v/>
      </c>
      <c r="H30" s="4" t="e">
        <f>IF(AND(Auftragsformular!#REF!="",F30&lt;&gt;""),1,IF(Auftragsformular!#REF!="","",Auftragsformular!#REF!))</f>
        <v>#REF!</v>
      </c>
      <c r="I30" s="19" t="e">
        <f>IF(AND(Auftragsformular!#REF!&lt;&gt;"",O30&lt;&gt;"",Auftragsformular!#REF!=""),Auftragsformular!#REF!,IF(Auftragsformular!#REF!&lt;&gt;"",Auftragsformular!#REF!,""))</f>
        <v>#REF!</v>
      </c>
      <c r="J30" s="19" t="e">
        <f>IF(AND(Auftragsformular!#REF!&lt;&gt;"",$O30&lt;&gt;"",Auftragsformular!#REF!=""),Auftragsformular!#REF!,IF(Auftragsformular!#REF!&lt;&gt;"",Auftragsformular!#REF!,""))</f>
        <v>#REF!</v>
      </c>
      <c r="K30" s="4" t="str">
        <f>IF(Auftragsformular!F39="","",Auftragsformular!F39)</f>
        <v/>
      </c>
      <c r="L30" s="4" t="e">
        <f>IF(Auftragsformular!#REF!="","",Auftragsformular!#REF!)</f>
        <v>#REF!</v>
      </c>
      <c r="M30" s="4" t="e">
        <f>IF(Auftragsformular!#REF!="","",Auftragsformular!#REF!)</f>
        <v>#REF!</v>
      </c>
      <c r="N30" s="8" t="e">
        <f t="shared" si="0"/>
        <v>#REF!</v>
      </c>
      <c r="O30" s="4" t="str">
        <f>IF(Auftragsformular!P39="","",Auftragsformular!P39)</f>
        <v/>
      </c>
      <c r="P30" s="4" t="str">
        <f>IF(O30="","",LOOKUP(O30,Auftragsformular!#REF!,Auftragsformular!#REF!))</f>
        <v/>
      </c>
      <c r="Q30" s="4" t="str">
        <f>IF(Auftragsformular!R39="","",Auftragsformular!R39)</f>
        <v/>
      </c>
      <c r="R30" s="4" t="str">
        <f>IF(OR(O30="",Auftragsformular!$D$16=""),"",Auftragsformular!$D$16)</f>
        <v/>
      </c>
      <c r="S30" t="str">
        <f>IF(Auftragsformular!K39="","",Auftragsformular!K39)</f>
        <v/>
      </c>
      <c r="T30" t="str">
        <f>IF(Auftragsformular!M39="","",Auftragsformular!M39)</f>
        <v/>
      </c>
      <c r="U30" t="str">
        <f>IF(Auftragsformular!O39="","",Auftragsformular!O39)</f>
        <v/>
      </c>
    </row>
    <row r="31" spans="2:21" x14ac:dyDescent="0.25">
      <c r="B31" s="4" t="e">
        <f>IF(AND(Auftragsformular!#REF!="LKW",$O31&lt;&gt;""),2,IF(AND(Auftragsformular!#REF!="Waggon",$O31&lt;&gt;""),1,IF(AND(Auftragsformular!#REF!="Seeschiff",$O31&lt;&gt;""),4,IF(AND(Auftragsformular!#REF!="Binnenschiff",$O31&lt;&gt;""),3,""))))</f>
        <v>#REF!</v>
      </c>
      <c r="C31" s="19" t="e">
        <f>IF(AND(Auftragsformular!A39&lt;&gt;"",O31&lt;&gt;"",Auftragsformular!#REF!=""),Auftragsformular!A39,IF(Auftragsformular!#REF!&lt;&gt;"",Auftragsformular!#REF!,""))</f>
        <v>#REF!</v>
      </c>
      <c r="D31" s="21" t="e">
        <f>IF(OR(Auftragsformular!$B$18="",B31=""),"",Auftragsformular!$B$18)</f>
        <v>#REF!</v>
      </c>
      <c r="E31" s="4" t="e">
        <f>IF(AND(Auftragsformular!#REF!="",B31&lt;&gt;""),1,IF(Auftragsformular!#REF!="","",Auftragsformular!#REF!))</f>
        <v>#REF!</v>
      </c>
      <c r="F31" s="4" t="e">
        <f>IF(AND(Auftragsformular!#REF!="",O31&lt;&gt;"",Auftragsformular!#REF!=""),UPPER(Auftragsformular!C39),IF(Auftragsformular!#REF!&lt;&gt;"",UPPER(Auftragsformular!#REF!),""))</f>
        <v>#REF!</v>
      </c>
      <c r="G31" s="4" t="e">
        <f>IF(F31="","",IF(Auftragsformular!#REF!="","",Auftragsformular!#REF!))</f>
        <v>#REF!</v>
      </c>
      <c r="H31" s="4" t="e">
        <f>IF(AND(Auftragsformular!#REF!="",F31&lt;&gt;""),1,IF(Auftragsformular!#REF!="","",Auftragsformular!#REF!))</f>
        <v>#REF!</v>
      </c>
      <c r="I31" s="19" t="e">
        <f>IF(AND(Auftragsformular!#REF!&lt;&gt;"",O31&lt;&gt;"",Auftragsformular!#REF!=""),Auftragsformular!#REF!,IF(Auftragsformular!#REF!&lt;&gt;"",Auftragsformular!#REF!,""))</f>
        <v>#REF!</v>
      </c>
      <c r="J31" s="19" t="e">
        <f>IF(AND(Auftragsformular!#REF!&lt;&gt;"",$O31&lt;&gt;"",Auftragsformular!#REF!=""),Auftragsformular!#REF!,IF(Auftragsformular!#REF!&lt;&gt;"",Auftragsformular!#REF!,""))</f>
        <v>#REF!</v>
      </c>
      <c r="K31" s="4" t="e">
        <f>IF(Auftragsformular!#REF!="","",Auftragsformular!#REF!)</f>
        <v>#REF!</v>
      </c>
      <c r="L31" s="4" t="e">
        <f>IF(Auftragsformular!#REF!="","",Auftragsformular!#REF!)</f>
        <v>#REF!</v>
      </c>
      <c r="M31" s="4" t="e">
        <f>IF(Auftragsformular!#REF!="","",Auftragsformular!#REF!)</f>
        <v>#REF!</v>
      </c>
      <c r="N31" s="8" t="e">
        <f t="shared" si="0"/>
        <v>#REF!</v>
      </c>
      <c r="O31" s="4" t="e">
        <f>IF(Auftragsformular!#REF!="","",Auftragsformular!#REF!)</f>
        <v>#REF!</v>
      </c>
      <c r="P31" s="4" t="e">
        <f>IF(O31="","",LOOKUP(O31,Auftragsformular!#REF!,Auftragsformular!#REF!))</f>
        <v>#REF!</v>
      </c>
      <c r="Q31" s="4" t="e">
        <f>IF(Auftragsformular!#REF!="","",Auftragsformular!#REF!)</f>
        <v>#REF!</v>
      </c>
      <c r="R31" s="4" t="e">
        <f>IF(OR(O31="",Auftragsformular!$D$16=""),"",Auftragsformular!$D$16)</f>
        <v>#REF!</v>
      </c>
      <c r="S31" t="e">
        <f>IF(Auftragsformular!#REF!="","",Auftragsformular!#REF!)</f>
        <v>#REF!</v>
      </c>
      <c r="T31" t="e">
        <f>IF(Auftragsformular!#REF!="","",Auftragsformular!#REF!)</f>
        <v>#REF!</v>
      </c>
      <c r="U31" t="e">
        <f>IF(Auftragsformular!#REF!="","",Auftragsformular!#REF!)</f>
        <v>#REF!</v>
      </c>
    </row>
    <row r="32" spans="2:21" x14ac:dyDescent="0.25">
      <c r="B32" s="4" t="e">
        <f>IF(AND(Auftragsformular!#REF!="LKW",$O32&lt;&gt;""),2,IF(AND(Auftragsformular!#REF!="Waggon",$O32&lt;&gt;""),1,IF(AND(Auftragsformular!#REF!="Seeschiff",$O32&lt;&gt;""),4,IF(AND(Auftragsformular!#REF!="Binnenschiff",$O32&lt;&gt;""),3,""))))</f>
        <v>#REF!</v>
      </c>
      <c r="C32" s="19" t="e">
        <f>IF(AND(Auftragsformular!#REF!&lt;&gt;"",O32&lt;&gt;"",Auftragsformular!#REF!=""),Auftragsformular!#REF!,IF(Auftragsformular!#REF!&lt;&gt;"",Auftragsformular!#REF!,""))</f>
        <v>#REF!</v>
      </c>
      <c r="D32" s="21" t="e">
        <f>IF(OR(Auftragsformular!$B$18="",B32=""),"",Auftragsformular!$B$18)</f>
        <v>#REF!</v>
      </c>
      <c r="E32" s="4" t="e">
        <f>IF(AND(Auftragsformular!#REF!="",B32&lt;&gt;""),1,IF(Auftragsformular!#REF!="","",Auftragsformular!#REF!))</f>
        <v>#REF!</v>
      </c>
      <c r="F32" s="4" t="e">
        <f>IF(AND(Auftragsformular!#REF!="",O32&lt;&gt;"",Auftragsformular!#REF!=""),UPPER(Auftragsformular!#REF!),IF(Auftragsformular!#REF!&lt;&gt;"",UPPER(Auftragsformular!#REF!),""))</f>
        <v>#REF!</v>
      </c>
      <c r="G32" s="4" t="e">
        <f>IF(F32="","",IF(Auftragsformular!#REF!="","",Auftragsformular!#REF!))</f>
        <v>#REF!</v>
      </c>
      <c r="H32" s="4" t="e">
        <f>IF(AND(Auftragsformular!#REF!="",F32&lt;&gt;""),1,IF(Auftragsformular!#REF!="","",Auftragsformular!#REF!))</f>
        <v>#REF!</v>
      </c>
      <c r="I32" s="19" t="e">
        <f>IF(AND(Auftragsformular!#REF!&lt;&gt;"",O32&lt;&gt;"",Auftragsformular!#REF!=""),Auftragsformular!#REF!,IF(Auftragsformular!#REF!&lt;&gt;"",Auftragsformular!#REF!,""))</f>
        <v>#REF!</v>
      </c>
      <c r="J32" s="19" t="e">
        <f>IF(AND(Auftragsformular!#REF!&lt;&gt;"",$O32&lt;&gt;"",Auftragsformular!#REF!=""),Auftragsformular!#REF!,IF(Auftragsformular!#REF!&lt;&gt;"",Auftragsformular!#REF!,""))</f>
        <v>#REF!</v>
      </c>
      <c r="K32" s="4" t="e">
        <f>IF(Auftragsformular!#REF!="","",Auftragsformular!#REF!)</f>
        <v>#REF!</v>
      </c>
      <c r="L32" s="4" t="e">
        <f>IF(Auftragsformular!#REF!="","",Auftragsformular!#REF!)</f>
        <v>#REF!</v>
      </c>
      <c r="M32" s="4" t="e">
        <f>IF(Auftragsformular!#REF!="","",Auftragsformular!#REF!)</f>
        <v>#REF!</v>
      </c>
      <c r="N32" s="8" t="e">
        <f t="shared" si="0"/>
        <v>#REF!</v>
      </c>
      <c r="O32" s="4" t="e">
        <f>IF(Auftragsformular!#REF!="","",Auftragsformular!#REF!)</f>
        <v>#REF!</v>
      </c>
      <c r="P32" s="4" t="e">
        <f>IF(O32="","",LOOKUP(O32,Auftragsformular!#REF!,Auftragsformular!#REF!))</f>
        <v>#REF!</v>
      </c>
      <c r="Q32" s="4" t="e">
        <f>IF(Auftragsformular!#REF!="","",Auftragsformular!#REF!)</f>
        <v>#REF!</v>
      </c>
      <c r="R32" s="4" t="e">
        <f>IF(OR(O32="",Auftragsformular!$D$16=""),"",Auftragsformular!$D$16)</f>
        <v>#REF!</v>
      </c>
      <c r="S32" t="e">
        <f>IF(Auftragsformular!#REF!="","",Auftragsformular!#REF!)</f>
        <v>#REF!</v>
      </c>
      <c r="T32" t="e">
        <f>IF(Auftragsformular!#REF!="","",Auftragsformular!#REF!)</f>
        <v>#REF!</v>
      </c>
      <c r="U32" t="e">
        <f>IF(Auftragsformular!#REF!="","",Auftragsformular!#REF!)</f>
        <v>#REF!</v>
      </c>
    </row>
    <row r="33" spans="2:21" x14ac:dyDescent="0.25">
      <c r="B33" s="4" t="e">
        <f>IF(AND(Auftragsformular!#REF!="LKW",$O33&lt;&gt;""),2,IF(AND(Auftragsformular!#REF!="Waggon",$O33&lt;&gt;""),1,IF(AND(Auftragsformular!#REF!="Seeschiff",$O33&lt;&gt;""),4,IF(AND(Auftragsformular!#REF!="Binnenschiff",$O33&lt;&gt;""),3,""))))</f>
        <v>#REF!</v>
      </c>
      <c r="C33" s="19" t="e">
        <f>IF(AND(Auftragsformular!#REF!&lt;&gt;"",O33&lt;&gt;"",Auftragsformular!#REF!=""),Auftragsformular!#REF!,IF(Auftragsformular!#REF!&lt;&gt;"",Auftragsformular!#REF!,""))</f>
        <v>#REF!</v>
      </c>
      <c r="D33" s="21" t="e">
        <f>IF(OR(Auftragsformular!$B$18="",B33=""),"",Auftragsformular!$B$18)</f>
        <v>#REF!</v>
      </c>
      <c r="E33" s="4" t="e">
        <f>IF(AND(Auftragsformular!#REF!="",B33&lt;&gt;""),1,IF(Auftragsformular!#REF!="","",Auftragsformular!#REF!))</f>
        <v>#REF!</v>
      </c>
      <c r="F33" s="4" t="e">
        <f>IF(AND(Auftragsformular!#REF!="",O33&lt;&gt;"",Auftragsformular!#REF!=""),UPPER(Auftragsformular!#REF!),IF(Auftragsformular!#REF!&lt;&gt;"",UPPER(Auftragsformular!#REF!),""))</f>
        <v>#REF!</v>
      </c>
      <c r="G33" s="4" t="e">
        <f>IF(F33="","",IF(Auftragsformular!#REF!="","",Auftragsformular!#REF!))</f>
        <v>#REF!</v>
      </c>
      <c r="H33" s="4" t="e">
        <f>IF(AND(Auftragsformular!#REF!="",F33&lt;&gt;""),1,IF(Auftragsformular!#REF!="","",Auftragsformular!#REF!))</f>
        <v>#REF!</v>
      </c>
      <c r="I33" s="19" t="e">
        <f>IF(AND(Auftragsformular!#REF!&lt;&gt;"",O33&lt;&gt;"",Auftragsformular!#REF!=""),Auftragsformular!#REF!,IF(Auftragsformular!#REF!&lt;&gt;"",Auftragsformular!#REF!,""))</f>
        <v>#REF!</v>
      </c>
      <c r="J33" s="19" t="e">
        <f>IF(AND(Auftragsformular!#REF!&lt;&gt;"",$O33&lt;&gt;"",Auftragsformular!#REF!=""),Auftragsformular!#REF!,IF(Auftragsformular!#REF!&lt;&gt;"",Auftragsformular!#REF!,""))</f>
        <v>#REF!</v>
      </c>
      <c r="K33" s="4" t="e">
        <f>IF(Auftragsformular!#REF!="","",Auftragsformular!#REF!)</f>
        <v>#REF!</v>
      </c>
      <c r="L33" s="4" t="e">
        <f>IF(Auftragsformular!#REF!="","",Auftragsformular!#REF!)</f>
        <v>#REF!</v>
      </c>
      <c r="M33" s="4" t="e">
        <f>IF(Auftragsformular!#REF!="","",Auftragsformular!#REF!)</f>
        <v>#REF!</v>
      </c>
      <c r="N33" s="8" t="e">
        <f t="shared" si="0"/>
        <v>#REF!</v>
      </c>
      <c r="O33" s="4" t="e">
        <f>IF(Auftragsformular!#REF!="","",Auftragsformular!#REF!)</f>
        <v>#REF!</v>
      </c>
      <c r="P33" s="4" t="e">
        <f>IF(O33="","",LOOKUP(O33,Auftragsformular!#REF!,Auftragsformular!#REF!))</f>
        <v>#REF!</v>
      </c>
      <c r="Q33" s="4" t="e">
        <f>IF(Auftragsformular!#REF!="","",Auftragsformular!#REF!)</f>
        <v>#REF!</v>
      </c>
      <c r="R33" s="4" t="e">
        <f>IF(OR(O33="",Auftragsformular!$D$16=""),"",Auftragsformular!$D$16)</f>
        <v>#REF!</v>
      </c>
      <c r="S33" t="e">
        <f>IF(Auftragsformular!#REF!="","",Auftragsformular!#REF!)</f>
        <v>#REF!</v>
      </c>
      <c r="T33" t="e">
        <f>IF(Auftragsformular!#REF!="","",Auftragsformular!#REF!)</f>
        <v>#REF!</v>
      </c>
      <c r="U33" t="e">
        <f>IF(Auftragsformular!#REF!="","",Auftragsformular!#REF!)</f>
        <v>#REF!</v>
      </c>
    </row>
    <row r="34" spans="2:21" x14ac:dyDescent="0.25">
      <c r="B34" s="4" t="e">
        <f>IF(AND(Auftragsformular!#REF!="LKW",$O34&lt;&gt;""),2,IF(AND(Auftragsformular!#REF!="Waggon",$O34&lt;&gt;""),1,IF(AND(Auftragsformular!#REF!="Seeschiff",$O34&lt;&gt;""),4,IF(AND(Auftragsformular!#REF!="Binnenschiff",$O34&lt;&gt;""),3,""))))</f>
        <v>#REF!</v>
      </c>
      <c r="C34" s="19" t="e">
        <f>IF(AND(Auftragsformular!#REF!&lt;&gt;"",O34&lt;&gt;"",Auftragsformular!#REF!=""),Auftragsformular!#REF!,IF(Auftragsformular!#REF!&lt;&gt;"",Auftragsformular!#REF!,""))</f>
        <v>#REF!</v>
      </c>
      <c r="D34" s="21" t="e">
        <f>IF(OR(Auftragsformular!$B$18="",B34=""),"",Auftragsformular!$B$18)</f>
        <v>#REF!</v>
      </c>
      <c r="E34" s="4" t="e">
        <f>IF(AND(Auftragsformular!#REF!="",B34&lt;&gt;""),1,IF(Auftragsformular!#REF!="","",Auftragsformular!#REF!))</f>
        <v>#REF!</v>
      </c>
      <c r="F34" s="4" t="e">
        <f>IF(AND(Auftragsformular!#REF!="",O34&lt;&gt;"",Auftragsformular!#REF!=""),UPPER(Auftragsformular!#REF!),IF(Auftragsformular!#REF!&lt;&gt;"",UPPER(Auftragsformular!#REF!),""))</f>
        <v>#REF!</v>
      </c>
      <c r="G34" s="4" t="e">
        <f>IF(F34="","",IF(Auftragsformular!#REF!="","",Auftragsformular!#REF!))</f>
        <v>#REF!</v>
      </c>
      <c r="H34" s="4" t="e">
        <f>IF(AND(Auftragsformular!#REF!="",F34&lt;&gt;""),1,IF(Auftragsformular!#REF!="","",Auftragsformular!#REF!))</f>
        <v>#REF!</v>
      </c>
      <c r="I34" s="19" t="e">
        <f>IF(AND(Auftragsformular!#REF!&lt;&gt;"",O34&lt;&gt;"",Auftragsformular!#REF!=""),Auftragsformular!#REF!,IF(Auftragsformular!#REF!&lt;&gt;"",Auftragsformular!#REF!,""))</f>
        <v>#REF!</v>
      </c>
      <c r="J34" s="19" t="e">
        <f>IF(AND(Auftragsformular!#REF!&lt;&gt;"",$O34&lt;&gt;"",Auftragsformular!#REF!=""),Auftragsformular!#REF!,IF(Auftragsformular!#REF!&lt;&gt;"",Auftragsformular!#REF!,""))</f>
        <v>#REF!</v>
      </c>
      <c r="K34" s="4" t="e">
        <f>IF(Auftragsformular!#REF!="","",Auftragsformular!#REF!)</f>
        <v>#REF!</v>
      </c>
      <c r="L34" s="4" t="e">
        <f>IF(Auftragsformular!#REF!="","",Auftragsformular!#REF!)</f>
        <v>#REF!</v>
      </c>
      <c r="M34" s="4" t="e">
        <f>IF(Auftragsformular!#REF!="","",Auftragsformular!#REF!)</f>
        <v>#REF!</v>
      </c>
      <c r="N34" s="8" t="e">
        <f t="shared" si="0"/>
        <v>#REF!</v>
      </c>
      <c r="O34" s="4" t="e">
        <f>IF(Auftragsformular!#REF!="","",Auftragsformular!#REF!)</f>
        <v>#REF!</v>
      </c>
      <c r="P34" s="4" t="e">
        <f>IF(O34="","",LOOKUP(O34,Auftragsformular!#REF!,Auftragsformular!#REF!))</f>
        <v>#REF!</v>
      </c>
      <c r="Q34" s="4" t="e">
        <f>IF(Auftragsformular!#REF!="","",Auftragsformular!#REF!)</f>
        <v>#REF!</v>
      </c>
      <c r="R34" s="4" t="e">
        <f>IF(OR(O34="",Auftragsformular!$D$16=""),"",Auftragsformular!$D$16)</f>
        <v>#REF!</v>
      </c>
      <c r="S34" t="e">
        <f>IF(Auftragsformular!#REF!="","",Auftragsformular!#REF!)</f>
        <v>#REF!</v>
      </c>
      <c r="T34" t="e">
        <f>IF(Auftragsformular!#REF!="","",Auftragsformular!#REF!)</f>
        <v>#REF!</v>
      </c>
      <c r="U34" t="e">
        <f>IF(Auftragsformular!#REF!="","",Auftragsformular!#REF!)</f>
        <v>#REF!</v>
      </c>
    </row>
    <row r="35" spans="2:21" x14ac:dyDescent="0.25">
      <c r="B35" s="4" t="e">
        <f>IF(AND(Auftragsformular!#REF!="LKW",$O35&lt;&gt;""),2,IF(AND(Auftragsformular!#REF!="Waggon",$O35&lt;&gt;""),1,IF(AND(Auftragsformular!#REF!="Seeschiff",$O35&lt;&gt;""),4,IF(AND(Auftragsformular!#REF!="Binnenschiff",$O35&lt;&gt;""),3,""))))</f>
        <v>#REF!</v>
      </c>
      <c r="C35" s="19" t="e">
        <f>IF(AND(Auftragsformular!#REF!&lt;&gt;"",O35&lt;&gt;"",Auftragsformular!#REF!=""),Auftragsformular!#REF!,IF(Auftragsformular!#REF!&lt;&gt;"",Auftragsformular!#REF!,""))</f>
        <v>#REF!</v>
      </c>
      <c r="D35" s="21" t="e">
        <f>IF(OR(Auftragsformular!$B$18="",B35=""),"",Auftragsformular!$B$18)</f>
        <v>#REF!</v>
      </c>
      <c r="E35" s="4" t="e">
        <f>IF(AND(Auftragsformular!F40="",B35&lt;&gt;""),1,IF(Auftragsformular!F40="","",Auftragsformular!F40))</f>
        <v>#REF!</v>
      </c>
      <c r="F35" s="4" t="e">
        <f>IF(AND(Auftragsformular!#REF!="",O35&lt;&gt;"",Auftragsformular!#REF!=""),UPPER(Auftragsformular!#REF!),IF(Auftragsformular!#REF!&lt;&gt;"",UPPER(Auftragsformular!#REF!),""))</f>
        <v>#REF!</v>
      </c>
      <c r="G35" s="4" t="e">
        <f>IF(F35="","",IF(Auftragsformular!#REF!="","",Auftragsformular!#REF!))</f>
        <v>#REF!</v>
      </c>
      <c r="H35" s="4" t="e">
        <f>IF(AND(Auftragsformular!#REF!="",F35&lt;&gt;""),1,IF(Auftragsformular!#REF!="","",Auftragsformular!#REF!))</f>
        <v>#REF!</v>
      </c>
      <c r="I35" s="19" t="e">
        <f>IF(AND(Auftragsformular!#REF!&lt;&gt;"",O35&lt;&gt;"",Auftragsformular!#REF!=""),Auftragsformular!#REF!,IF(Auftragsformular!#REF!&lt;&gt;"",Auftragsformular!#REF!,""))</f>
        <v>#REF!</v>
      </c>
      <c r="J35" s="19" t="e">
        <f>IF(AND(Auftragsformular!#REF!&lt;&gt;"",$O35&lt;&gt;"",Auftragsformular!#REF!=""),Auftragsformular!#REF!,IF(Auftragsformular!#REF!&lt;&gt;"",Auftragsformular!#REF!,""))</f>
        <v>#REF!</v>
      </c>
      <c r="K35" s="4" t="e">
        <f>IF(Auftragsformular!#REF!="","",Auftragsformular!#REF!)</f>
        <v>#REF!</v>
      </c>
      <c r="L35" s="4" t="e">
        <f>IF(Auftragsformular!#REF!="","",Auftragsformular!#REF!)</f>
        <v>#REF!</v>
      </c>
      <c r="M35" s="4" t="e">
        <f>IF(Auftragsformular!#REF!="","",Auftragsformular!#REF!)</f>
        <v>#REF!</v>
      </c>
      <c r="N35" s="8" t="e">
        <f t="shared" si="0"/>
        <v>#REF!</v>
      </c>
      <c r="O35" s="4" t="e">
        <f>IF(Auftragsformular!#REF!="","",Auftragsformular!#REF!)</f>
        <v>#REF!</v>
      </c>
      <c r="P35" s="4" t="e">
        <f>IF(O35="","",LOOKUP(O35,Auftragsformular!#REF!,Auftragsformular!#REF!))</f>
        <v>#REF!</v>
      </c>
      <c r="Q35" s="4" t="e">
        <f>IF(Auftragsformular!#REF!="","",Auftragsformular!#REF!)</f>
        <v>#REF!</v>
      </c>
      <c r="R35" s="4" t="e">
        <f>IF(OR(O35="",Auftragsformular!$D$16=""),"",Auftragsformular!$D$16)</f>
        <v>#REF!</v>
      </c>
      <c r="S35" t="e">
        <f>IF(Auftragsformular!#REF!="","",Auftragsformular!#REF!)</f>
        <v>#REF!</v>
      </c>
      <c r="T35" t="e">
        <f>IF(Auftragsformular!#REF!="","",Auftragsformular!#REF!)</f>
        <v>#REF!</v>
      </c>
      <c r="U35" t="e">
        <f>IF(Auftragsformular!#REF!="","",Auftragsformular!#REF!)</f>
        <v>#REF!</v>
      </c>
    </row>
    <row r="36" spans="2:21" x14ac:dyDescent="0.25">
      <c r="B36" s="4" t="e">
        <f>IF(AND(Auftragsformular!#REF!="LKW",$O36&lt;&gt;""),2,IF(AND(Auftragsformular!#REF!="Waggon",$O36&lt;&gt;""),1,IF(AND(Auftragsformular!#REF!="Seeschiff",$O36&lt;&gt;""),4,IF(AND(Auftragsformular!#REF!="Binnenschiff",$O36&lt;&gt;""),3,""))))</f>
        <v>#REF!</v>
      </c>
      <c r="C36" s="19" t="e">
        <f>IF(AND(Auftragsformular!#REF!&lt;&gt;"",O36&lt;&gt;"",Auftragsformular!#REF!=""),Auftragsformular!#REF!,IF(Auftragsformular!#REF!&lt;&gt;"",Auftragsformular!#REF!,""))</f>
        <v>#REF!</v>
      </c>
      <c r="D36" s="21" t="e">
        <f>IF(OR(Auftragsformular!$B$18="",B36=""),"",Auftragsformular!$B$18)</f>
        <v>#REF!</v>
      </c>
      <c r="E36" s="4" t="e">
        <f>IF(AND(Auftragsformular!F50="",B36&lt;&gt;""),1,IF(Auftragsformular!F50="","",Auftragsformular!F50))</f>
        <v>#REF!</v>
      </c>
      <c r="F36" s="4" t="e">
        <f>IF(AND(Auftragsformular!C40="",O36&lt;&gt;"",Auftragsformular!C40=""),UPPER(Auftragsformular!#REF!),IF(Auftragsformular!C40&lt;&gt;"",UPPER(Auftragsformular!C40),""))</f>
        <v>#REF!</v>
      </c>
      <c r="G36" s="4" t="e">
        <f>IF(F36="","",IF(Auftragsformular!#REF!="","",Auftragsformular!#REF!))</f>
        <v>#REF!</v>
      </c>
      <c r="H36" s="4" t="e">
        <f>IF(AND(Auftragsformular!F40="",F36&lt;&gt;""),1,IF(Auftragsformular!F40="","",Auftragsformular!F40))</f>
        <v>#REF!</v>
      </c>
      <c r="I36" s="19" t="e">
        <f>IF(AND(Auftragsformular!#REF!&lt;&gt;"",O36&lt;&gt;"",Auftragsformular!G40=""),Auftragsformular!#REF!,IF(Auftragsformular!G40&lt;&gt;"",Auftragsformular!G40,""))</f>
        <v>#REF!</v>
      </c>
      <c r="J36" s="19" t="e">
        <f>IF(AND(Auftragsformular!#REF!&lt;&gt;"",$O36&lt;&gt;"",Auftragsformular!H40=""),Auftragsformular!#REF!,IF(Auftragsformular!H40&lt;&gt;"",Auftragsformular!H40,""))</f>
        <v>#REF!</v>
      </c>
      <c r="K36" s="4" t="str">
        <f>IF(Auftragsformular!K40="","",Auftragsformular!K40)</f>
        <v/>
      </c>
      <c r="L36" s="4" t="e">
        <f>IF(Auftragsformular!#REF!="","",Auftragsformular!#REF!)</f>
        <v>#REF!</v>
      </c>
      <c r="M36" s="4" t="str">
        <f>IF(Auftragsformular!T40="","",Auftragsformular!T40)</f>
        <v/>
      </c>
      <c r="N36" s="23" t="str">
        <f t="shared" si="0"/>
        <v/>
      </c>
      <c r="O36" s="4" t="e">
        <f>IF(Auftragsformular!#REF!="","",Auftragsformular!#REF!)</f>
        <v>#REF!</v>
      </c>
      <c r="P36" s="4" t="e">
        <f>IF(O36="","",LOOKUP(O36,Auftragsformular!#REF!,Auftragsformular!#REF!))</f>
        <v>#REF!</v>
      </c>
      <c r="Q36" s="4" t="e">
        <f>IF(Auftragsformular!#REF!="","",Auftragsformular!#REF!)</f>
        <v>#REF!</v>
      </c>
      <c r="R36" s="4" t="e">
        <f>IF(OR(O36="",Auftragsformular!$D$16=""),"",Auftragsformular!$D$16)</f>
        <v>#REF!</v>
      </c>
      <c r="S36" t="e">
        <f>IF(Auftragsformular!#REF!="","",Auftragsformular!#REF!)</f>
        <v>#REF!</v>
      </c>
      <c r="T36" t="str">
        <f>IF(Auftragsformular!Q40="","",Auftragsformular!Q40)</f>
        <v/>
      </c>
      <c r="U36" t="str">
        <f>IF(Auftragsformular!S40="","",Auftragsformular!S40)</f>
        <v/>
      </c>
    </row>
    <row r="37" spans="2:21" ht="12.75" customHeight="1" x14ac:dyDescent="0.25">
      <c r="B37" s="14" t="s">
        <v>19</v>
      </c>
      <c r="C37" s="22" t="s">
        <v>12</v>
      </c>
      <c r="D37" s="22" t="s">
        <v>17</v>
      </c>
      <c r="E37" s="22" t="s">
        <v>7</v>
      </c>
      <c r="F37" s="13" t="s">
        <v>4</v>
      </c>
      <c r="G37" s="13" t="s">
        <v>23</v>
      </c>
      <c r="H37" s="13" t="s">
        <v>7</v>
      </c>
      <c r="I37" s="24" t="s">
        <v>13</v>
      </c>
      <c r="J37" s="13" t="s">
        <v>5</v>
      </c>
      <c r="K37" s="13" t="s">
        <v>14</v>
      </c>
      <c r="L37" s="13" t="s">
        <v>16</v>
      </c>
      <c r="M37" s="13" t="s">
        <v>8</v>
      </c>
      <c r="N37" s="25" t="s">
        <v>21</v>
      </c>
      <c r="O37" s="22" t="s">
        <v>20</v>
      </c>
      <c r="P37" s="22" t="s">
        <v>6</v>
      </c>
      <c r="Q37" s="24" t="s">
        <v>9</v>
      </c>
      <c r="R37" s="15" t="s">
        <v>10</v>
      </c>
      <c r="S37" s="14" t="s">
        <v>25</v>
      </c>
      <c r="T37" s="14" t="s">
        <v>26</v>
      </c>
      <c r="U37" s="14" t="s">
        <v>27</v>
      </c>
    </row>
    <row r="38" spans="2:21" x14ac:dyDescent="0.25">
      <c r="N38" s="10" t="str">
        <f>IF(M17="Karton",25,IF(M17="Palette",28,IF(M17="Paket",30,IF(M17="Rolle",32,IF(M17="Ring",33,IF(M17="Sack",34,IF(M17="Schlitten/Skid",39,IF(M17="unverpackt",46,O38))))))))</f>
        <v/>
      </c>
      <c r="O38" s="11" t="str">
        <f>IF(M17="Verschlag",47,IF(M17="Stück/Unit",51,IF(M17="Unbekannt",999,"")))</f>
        <v/>
      </c>
    </row>
    <row r="39" spans="2:21" x14ac:dyDescent="0.25">
      <c r="N39" s="10" t="e">
        <f t="shared" ref="N39:N57" si="1">IF(M18="Karton",25,IF(M18="Palette",28,IF(M18="Paket",30,IF(M18="Rolle",32,IF(M18="Ring",33,IF(M18="Sack",34,IF(M18="Schlitten/Skid",39,IF(M18="unverpackt",46,O39))))))))</f>
        <v>#REF!</v>
      </c>
      <c r="O39" s="11" t="e">
        <f t="shared" ref="O39:O57" si="2">IF(M18="Verschlag",47,IF(M18="Stück/Unit",51,IF(M18="Unbekannt",999,"")))</f>
        <v>#REF!</v>
      </c>
    </row>
    <row r="40" spans="2:21" x14ac:dyDescent="0.25">
      <c r="N40" s="10" t="e">
        <f t="shared" si="1"/>
        <v>#REF!</v>
      </c>
      <c r="O40" s="11" t="e">
        <f t="shared" si="2"/>
        <v>#REF!</v>
      </c>
    </row>
    <row r="41" spans="2:21" x14ac:dyDescent="0.25">
      <c r="N41" s="10" t="e">
        <f t="shared" si="1"/>
        <v>#REF!</v>
      </c>
      <c r="O41" s="11" t="e">
        <f t="shared" si="2"/>
        <v>#REF!</v>
      </c>
    </row>
    <row r="42" spans="2:21" x14ac:dyDescent="0.25">
      <c r="N42" s="10" t="e">
        <f t="shared" si="1"/>
        <v>#REF!</v>
      </c>
      <c r="O42" s="11" t="e">
        <f t="shared" si="2"/>
        <v>#REF!</v>
      </c>
    </row>
    <row r="43" spans="2:21" x14ac:dyDescent="0.25">
      <c r="N43" s="10" t="e">
        <f t="shared" si="1"/>
        <v>#REF!</v>
      </c>
      <c r="O43" s="11" t="e">
        <f t="shared" si="2"/>
        <v>#REF!</v>
      </c>
    </row>
    <row r="44" spans="2:21" x14ac:dyDescent="0.25">
      <c r="N44" s="10" t="e">
        <f t="shared" si="1"/>
        <v>#REF!</v>
      </c>
      <c r="O44" s="11" t="e">
        <f t="shared" si="2"/>
        <v>#REF!</v>
      </c>
    </row>
    <row r="45" spans="2:21" x14ac:dyDescent="0.25">
      <c r="N45" s="10" t="e">
        <f t="shared" si="1"/>
        <v>#REF!</v>
      </c>
      <c r="O45" s="11" t="e">
        <f t="shared" si="2"/>
        <v>#REF!</v>
      </c>
    </row>
    <row r="46" spans="2:21" x14ac:dyDescent="0.25">
      <c r="N46" s="10" t="e">
        <f t="shared" si="1"/>
        <v>#REF!</v>
      </c>
      <c r="O46" s="11" t="e">
        <f t="shared" si="2"/>
        <v>#REF!</v>
      </c>
    </row>
    <row r="47" spans="2:21" x14ac:dyDescent="0.25">
      <c r="N47" s="10" t="e">
        <f t="shared" si="1"/>
        <v>#REF!</v>
      </c>
      <c r="O47" s="11" t="e">
        <f t="shared" si="2"/>
        <v>#REF!</v>
      </c>
    </row>
    <row r="48" spans="2:21" x14ac:dyDescent="0.25">
      <c r="N48" s="10" t="e">
        <f t="shared" si="1"/>
        <v>#REF!</v>
      </c>
      <c r="O48" s="11" t="e">
        <f t="shared" si="2"/>
        <v>#REF!</v>
      </c>
    </row>
    <row r="49" spans="14:15" x14ac:dyDescent="0.25">
      <c r="N49" s="10" t="e">
        <f t="shared" si="1"/>
        <v>#REF!</v>
      </c>
      <c r="O49" s="11" t="e">
        <f t="shared" si="2"/>
        <v>#REF!</v>
      </c>
    </row>
    <row r="50" spans="14:15" x14ac:dyDescent="0.25">
      <c r="N50" s="10" t="e">
        <f t="shared" si="1"/>
        <v>#REF!</v>
      </c>
      <c r="O50" s="11" t="e">
        <f t="shared" si="2"/>
        <v>#REF!</v>
      </c>
    </row>
    <row r="51" spans="14:15" x14ac:dyDescent="0.25">
      <c r="N51" s="10" t="e">
        <f t="shared" si="1"/>
        <v>#REF!</v>
      </c>
      <c r="O51" s="11" t="e">
        <f t="shared" si="2"/>
        <v>#REF!</v>
      </c>
    </row>
    <row r="52" spans="14:15" x14ac:dyDescent="0.25">
      <c r="N52" s="10" t="e">
        <f t="shared" si="1"/>
        <v>#REF!</v>
      </c>
      <c r="O52" s="11" t="e">
        <f t="shared" si="2"/>
        <v>#REF!</v>
      </c>
    </row>
    <row r="53" spans="14:15" x14ac:dyDescent="0.25">
      <c r="N53" s="10" t="e">
        <f t="shared" si="1"/>
        <v>#REF!</v>
      </c>
      <c r="O53" s="11" t="e">
        <f t="shared" si="2"/>
        <v>#REF!</v>
      </c>
    </row>
    <row r="54" spans="14:15" x14ac:dyDescent="0.25">
      <c r="N54" s="10" t="e">
        <f t="shared" si="1"/>
        <v>#REF!</v>
      </c>
      <c r="O54" s="11" t="e">
        <f t="shared" si="2"/>
        <v>#REF!</v>
      </c>
    </row>
    <row r="55" spans="14:15" x14ac:dyDescent="0.25">
      <c r="N55" s="10" t="e">
        <f t="shared" si="1"/>
        <v>#REF!</v>
      </c>
      <c r="O55" s="11" t="e">
        <f t="shared" si="2"/>
        <v>#REF!</v>
      </c>
    </row>
    <row r="56" spans="14:15" x14ac:dyDescent="0.25">
      <c r="N56" s="10" t="e">
        <f t="shared" si="1"/>
        <v>#REF!</v>
      </c>
      <c r="O56" s="11" t="e">
        <f t="shared" si="2"/>
        <v>#REF!</v>
      </c>
    </row>
    <row r="57" spans="14:15" x14ac:dyDescent="0.25">
      <c r="N57" s="8" t="str">
        <f t="shared" si="1"/>
        <v/>
      </c>
      <c r="O57" t="str">
        <f t="shared" si="2"/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ftragsart">
    <pageSetUpPr fitToPage="1"/>
  </sheetPr>
  <dimension ref="A1:V54"/>
  <sheetViews>
    <sheetView showGridLines="0" tabSelected="1" zoomScale="95" zoomScaleNormal="95" workbookViewId="0">
      <selection activeCell="G2" sqref="G2:N2"/>
    </sheetView>
  </sheetViews>
  <sheetFormatPr baseColWidth="10" defaultColWidth="14.6640625" defaultRowHeight="13.2" x14ac:dyDescent="0.25"/>
  <cols>
    <col min="1" max="2" width="7.6640625" customWidth="1"/>
    <col min="3" max="3" width="4.44140625" customWidth="1"/>
    <col min="4" max="4" width="4.6640625" customWidth="1"/>
    <col min="5" max="5" width="6.33203125" customWidth="1"/>
    <col min="6" max="6" width="7" customWidth="1"/>
    <col min="7" max="7" width="7.33203125" customWidth="1"/>
    <col min="8" max="8" width="4.66406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3.6640625" customWidth="1"/>
    <col min="14" max="14" width="4.109375" customWidth="1"/>
    <col min="15" max="15" width="18.5546875" customWidth="1"/>
    <col min="16" max="16" width="1.88671875" customWidth="1"/>
    <col min="17" max="17" width="6.88671875" customWidth="1"/>
    <col min="18" max="18" width="1.88671875" customWidth="1"/>
    <col min="19" max="19" width="6.88671875" customWidth="1"/>
    <col min="20" max="20" width="17.33203125" style="16" customWidth="1"/>
    <col min="21" max="21" width="32.109375" style="16" customWidth="1"/>
    <col min="22" max="22" width="19.5546875" customWidth="1"/>
  </cols>
  <sheetData>
    <row r="1" spans="1:22" ht="8.25" customHeight="1" x14ac:dyDescent="0.25">
      <c r="A1" s="37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8"/>
    </row>
    <row r="2" spans="1:22" ht="19.5" customHeight="1" x14ac:dyDescent="0.3">
      <c r="A2" s="157" t="s">
        <v>28</v>
      </c>
      <c r="B2" s="158"/>
      <c r="C2" s="158"/>
      <c r="D2" s="158"/>
      <c r="E2" s="158"/>
      <c r="F2" s="158"/>
      <c r="G2" s="135"/>
      <c r="H2" s="135"/>
      <c r="I2" s="135"/>
      <c r="J2" s="135"/>
      <c r="K2" s="135"/>
      <c r="L2" s="135"/>
      <c r="M2" s="135"/>
      <c r="N2" s="135"/>
      <c r="O2" s="27"/>
      <c r="P2" s="151" t="s">
        <v>0</v>
      </c>
      <c r="Q2" s="152"/>
      <c r="R2" s="152"/>
      <c r="S2" s="153"/>
      <c r="T2" s="31"/>
      <c r="U2" s="53" t="s">
        <v>68</v>
      </c>
      <c r="V2" s="40"/>
    </row>
    <row r="3" spans="1:22" ht="17.25" customHeight="1" x14ac:dyDescent="0.3">
      <c r="A3" s="3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54"/>
      <c r="Q3" s="155"/>
      <c r="R3" s="155"/>
      <c r="S3" s="156"/>
      <c r="T3" s="31"/>
      <c r="U3" s="54"/>
      <c r="V3" s="34"/>
    </row>
    <row r="4" spans="1:22" ht="17.25" customHeight="1" x14ac:dyDescent="0.3">
      <c r="A4" s="3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9"/>
      <c r="Q4" s="29"/>
      <c r="R4" s="29"/>
      <c r="S4" s="29"/>
      <c r="T4" s="29"/>
      <c r="U4" s="29"/>
      <c r="V4" s="41"/>
    </row>
    <row r="5" spans="1:22" ht="17.25" customHeight="1" x14ac:dyDescent="0.3">
      <c r="A5" s="33"/>
      <c r="B5" s="27"/>
      <c r="C5" s="27"/>
      <c r="D5" s="27"/>
      <c r="E5" s="27"/>
      <c r="F5" s="27"/>
      <c r="G5" s="28"/>
      <c r="H5" s="26"/>
      <c r="I5" s="26"/>
      <c r="J5" s="26"/>
      <c r="K5" s="26"/>
      <c r="L5" s="26"/>
      <c r="M5" s="26"/>
      <c r="N5" s="26"/>
      <c r="O5" s="26"/>
      <c r="P5" s="29"/>
      <c r="Q5" s="29"/>
      <c r="R5" s="29"/>
      <c r="S5" s="29"/>
      <c r="T5" s="29"/>
      <c r="U5" s="29"/>
      <c r="V5" s="41"/>
    </row>
    <row r="6" spans="1:22" ht="17.25" customHeight="1" x14ac:dyDescent="0.35">
      <c r="A6" s="35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6"/>
    </row>
    <row r="7" spans="1:22" ht="15" customHeight="1" x14ac:dyDescent="0.25">
      <c r="A7" s="141" t="s">
        <v>1</v>
      </c>
      <c r="B7" s="65"/>
      <c r="C7" s="65"/>
      <c r="D7" s="65"/>
      <c r="E7" s="65"/>
      <c r="F7" s="65"/>
      <c r="G7" s="142"/>
      <c r="H7" s="159" t="s">
        <v>24</v>
      </c>
      <c r="I7" s="160"/>
      <c r="J7" s="65" t="s">
        <v>2</v>
      </c>
      <c r="K7" s="65"/>
      <c r="L7" s="65"/>
      <c r="M7" s="65"/>
      <c r="N7" s="65"/>
      <c r="O7" s="65"/>
      <c r="P7" s="143" t="s">
        <v>44</v>
      </c>
      <c r="Q7" s="144"/>
      <c r="R7" s="144"/>
      <c r="S7" s="144"/>
      <c r="T7" s="144"/>
      <c r="U7" s="136"/>
      <c r="V7" s="137"/>
    </row>
    <row r="8" spans="1:22" s="2" customFormat="1" ht="15" customHeight="1" x14ac:dyDescent="0.25">
      <c r="A8" s="165"/>
      <c r="B8" s="64"/>
      <c r="C8" s="64"/>
      <c r="D8" s="64"/>
      <c r="E8" s="64"/>
      <c r="F8" s="64"/>
      <c r="G8" s="166"/>
      <c r="H8" s="163"/>
      <c r="I8" s="164"/>
      <c r="J8" s="64"/>
      <c r="K8" s="64"/>
      <c r="L8" s="64"/>
      <c r="M8" s="64"/>
      <c r="N8" s="64"/>
      <c r="O8" s="64"/>
      <c r="P8" s="62" t="s">
        <v>29</v>
      </c>
      <c r="Q8" s="63"/>
      <c r="R8" s="63"/>
      <c r="S8" s="63"/>
      <c r="T8" s="63"/>
      <c r="U8" s="148"/>
      <c r="V8" s="149"/>
    </row>
    <row r="9" spans="1:22" ht="15" customHeight="1" x14ac:dyDescent="0.25">
      <c r="A9" s="141" t="s">
        <v>55</v>
      </c>
      <c r="B9" s="65"/>
      <c r="C9" s="65"/>
      <c r="D9" s="65"/>
      <c r="E9" s="65"/>
      <c r="F9" s="65"/>
      <c r="G9" s="142"/>
      <c r="H9" s="159" t="s">
        <v>24</v>
      </c>
      <c r="I9" s="160"/>
      <c r="J9" s="65" t="s">
        <v>64</v>
      </c>
      <c r="K9" s="65"/>
      <c r="L9" s="65"/>
      <c r="M9" s="65"/>
      <c r="N9" s="65"/>
      <c r="O9" s="65"/>
      <c r="P9" s="62" t="s">
        <v>45</v>
      </c>
      <c r="Q9" s="63"/>
      <c r="R9" s="63"/>
      <c r="S9" s="63"/>
      <c r="T9" s="63"/>
      <c r="U9" s="148"/>
      <c r="V9" s="149"/>
    </row>
    <row r="10" spans="1:22" s="2" customFormat="1" ht="15" customHeight="1" x14ac:dyDescent="0.25">
      <c r="A10" s="165"/>
      <c r="B10" s="64"/>
      <c r="C10" s="64"/>
      <c r="D10" s="64"/>
      <c r="E10" s="64"/>
      <c r="F10" s="64"/>
      <c r="G10" s="166"/>
      <c r="H10" s="161"/>
      <c r="I10" s="162"/>
      <c r="J10" s="64"/>
      <c r="K10" s="64"/>
      <c r="L10" s="64"/>
      <c r="M10" s="64"/>
      <c r="N10" s="64"/>
      <c r="O10" s="64"/>
      <c r="P10" s="145" t="s">
        <v>30</v>
      </c>
      <c r="Q10" s="146"/>
      <c r="R10" s="146"/>
      <c r="S10" s="146"/>
      <c r="T10" s="146"/>
      <c r="U10" s="64"/>
      <c r="V10" s="73"/>
    </row>
    <row r="11" spans="1:22" ht="15" customHeight="1" x14ac:dyDescent="0.3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5"/>
      <c r="V11" s="116"/>
    </row>
    <row r="12" spans="1:22" ht="15" customHeight="1" x14ac:dyDescent="0.25">
      <c r="A12" s="111" t="s">
        <v>3</v>
      </c>
      <c r="B12" s="75"/>
      <c r="C12" s="75"/>
      <c r="D12" s="75"/>
      <c r="E12" s="76"/>
      <c r="F12" s="75" t="s">
        <v>11</v>
      </c>
      <c r="G12" s="75"/>
      <c r="H12" s="75"/>
      <c r="I12" s="75"/>
      <c r="J12" s="74" t="s">
        <v>51</v>
      </c>
      <c r="K12" s="75"/>
      <c r="L12" s="75"/>
      <c r="M12" s="75"/>
      <c r="N12" s="76"/>
      <c r="O12" s="52" t="s">
        <v>43</v>
      </c>
      <c r="P12" s="74" t="s">
        <v>22</v>
      </c>
      <c r="Q12" s="75"/>
      <c r="R12" s="76"/>
      <c r="S12" s="74" t="s">
        <v>65</v>
      </c>
      <c r="T12" s="75"/>
      <c r="U12" s="74" t="s">
        <v>46</v>
      </c>
      <c r="V12" s="112"/>
    </row>
    <row r="13" spans="1:22" s="2" customFormat="1" ht="15" customHeight="1" x14ac:dyDescent="0.25">
      <c r="A13" s="147"/>
      <c r="B13" s="78"/>
      <c r="C13" s="78"/>
      <c r="D13" s="78"/>
      <c r="E13" s="79"/>
      <c r="F13" s="78"/>
      <c r="G13" s="78"/>
      <c r="H13" s="78"/>
      <c r="I13" s="78"/>
      <c r="J13" s="138"/>
      <c r="K13" s="139"/>
      <c r="L13" s="139"/>
      <c r="M13" s="139"/>
      <c r="N13" s="140"/>
      <c r="O13" s="44"/>
      <c r="P13" s="77"/>
      <c r="Q13" s="78"/>
      <c r="R13" s="79"/>
      <c r="S13" s="80"/>
      <c r="T13" s="81"/>
      <c r="U13" s="80"/>
      <c r="V13" s="150"/>
    </row>
    <row r="14" spans="1:22" ht="15" customHeight="1" thickBo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2"/>
    </row>
    <row r="15" spans="1:22" ht="15" customHeight="1" thickBot="1" x14ac:dyDescent="0.3">
      <c r="A15" s="123" t="s">
        <v>59</v>
      </c>
      <c r="B15" s="124"/>
      <c r="C15" s="124"/>
      <c r="D15" s="124"/>
      <c r="E15" s="124"/>
      <c r="F15" s="125"/>
      <c r="G15" s="99" t="s">
        <v>32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2" s="3" customFormat="1" ht="15" customHeight="1" x14ac:dyDescent="0.25">
      <c r="A16" s="126"/>
      <c r="B16" s="127"/>
      <c r="C16" s="127"/>
      <c r="D16" s="127"/>
      <c r="E16" s="127"/>
      <c r="F16" s="128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/>
    </row>
    <row r="17" spans="1:22" ht="15" customHeight="1" x14ac:dyDescent="0.25">
      <c r="A17" s="126"/>
      <c r="B17" s="127"/>
      <c r="C17" s="127"/>
      <c r="D17" s="127"/>
      <c r="E17" s="127"/>
      <c r="F17" s="128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</row>
    <row r="18" spans="1:22" s="3" customFormat="1" ht="15" customHeight="1" thickBot="1" x14ac:dyDescent="0.3">
      <c r="A18" s="129"/>
      <c r="B18" s="130"/>
      <c r="C18" s="130"/>
      <c r="D18" s="130"/>
      <c r="E18" s="130"/>
      <c r="F18" s="131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</row>
    <row r="19" spans="1:22" s="3" customFormat="1" ht="15" customHeight="1" x14ac:dyDescent="0.25">
      <c r="A19" s="132"/>
      <c r="B19" s="133"/>
      <c r="C19" s="133"/>
      <c r="D19" s="133"/>
      <c r="E19" s="133"/>
      <c r="F19" s="134"/>
      <c r="G19" s="105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</row>
    <row r="20" spans="1:22" s="3" customFormat="1" ht="15" customHeight="1" x14ac:dyDescent="0.25">
      <c r="A20" s="95"/>
      <c r="B20" s="96"/>
      <c r="C20" s="96"/>
      <c r="D20" s="96"/>
      <c r="E20" s="96"/>
      <c r="F20" s="97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</row>
    <row r="21" spans="1:22" s="3" customFormat="1" ht="15" customHeight="1" x14ac:dyDescent="0.25">
      <c r="A21" s="95"/>
      <c r="B21" s="96"/>
      <c r="C21" s="96"/>
      <c r="D21" s="96"/>
      <c r="E21" s="96"/>
      <c r="F21" s="97"/>
      <c r="G21" s="105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</row>
    <row r="22" spans="1:22" s="3" customFormat="1" ht="15" customHeight="1" thickBot="1" x14ac:dyDescent="0.3">
      <c r="A22" s="95"/>
      <c r="B22" s="96"/>
      <c r="C22" s="96"/>
      <c r="D22" s="96"/>
      <c r="E22" s="96"/>
      <c r="F22" s="97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</row>
    <row r="23" spans="1:22" ht="15" customHeight="1" thickBot="1" x14ac:dyDescent="0.3">
      <c r="A23" s="95"/>
      <c r="B23" s="96"/>
      <c r="C23" s="96"/>
      <c r="D23" s="96"/>
      <c r="E23" s="96"/>
      <c r="F23" s="97"/>
      <c r="G23" s="66" t="s">
        <v>56</v>
      </c>
      <c r="H23" s="67"/>
      <c r="I23" s="68"/>
      <c r="J23" s="66" t="s">
        <v>50</v>
      </c>
      <c r="K23" s="67"/>
      <c r="L23" s="68"/>
      <c r="M23" s="66" t="s">
        <v>7</v>
      </c>
      <c r="N23" s="68"/>
      <c r="O23" s="46" t="s">
        <v>48</v>
      </c>
      <c r="P23" s="66" t="s">
        <v>6</v>
      </c>
      <c r="Q23" s="67"/>
      <c r="R23" s="67"/>
      <c r="S23" s="68"/>
      <c r="T23" s="66" t="s">
        <v>49</v>
      </c>
      <c r="U23" s="68"/>
      <c r="V23" s="51" t="s">
        <v>31</v>
      </c>
    </row>
    <row r="24" spans="1:22" s="2" customFormat="1" ht="15" customHeight="1" x14ac:dyDescent="0.25">
      <c r="A24" s="95"/>
      <c r="B24" s="96"/>
      <c r="C24" s="96"/>
      <c r="D24" s="96"/>
      <c r="E24" s="96"/>
      <c r="F24" s="97"/>
      <c r="G24" s="117"/>
      <c r="H24" s="118"/>
      <c r="I24" s="119"/>
      <c r="J24" s="69"/>
      <c r="K24" s="70"/>
      <c r="L24" s="70"/>
      <c r="M24" s="57"/>
      <c r="N24" s="58"/>
      <c r="O24" s="45"/>
      <c r="P24" s="84"/>
      <c r="Q24" s="85"/>
      <c r="R24" s="85"/>
      <c r="S24" s="86"/>
      <c r="T24" s="90"/>
      <c r="U24" s="91"/>
      <c r="V24" s="48"/>
    </row>
    <row r="25" spans="1:22" s="2" customFormat="1" ht="15" customHeight="1" x14ac:dyDescent="0.25">
      <c r="A25" s="95"/>
      <c r="B25" s="96"/>
      <c r="C25" s="96"/>
      <c r="D25" s="96"/>
      <c r="E25" s="96"/>
      <c r="F25" s="97"/>
      <c r="G25" s="57"/>
      <c r="H25" s="98"/>
      <c r="I25" s="58"/>
      <c r="J25" s="71"/>
      <c r="K25" s="72"/>
      <c r="L25" s="72"/>
      <c r="M25" s="57"/>
      <c r="N25" s="58"/>
      <c r="O25" s="43"/>
      <c r="P25" s="59"/>
      <c r="Q25" s="60"/>
      <c r="R25" s="60"/>
      <c r="S25" s="61"/>
      <c r="T25" s="55"/>
      <c r="U25" s="56"/>
      <c r="V25" s="49"/>
    </row>
    <row r="26" spans="1:22" s="2" customFormat="1" ht="15" customHeight="1" x14ac:dyDescent="0.25">
      <c r="A26" s="95"/>
      <c r="B26" s="96"/>
      <c r="C26" s="96"/>
      <c r="D26" s="96"/>
      <c r="E26" s="96"/>
      <c r="F26" s="97"/>
      <c r="G26" s="57"/>
      <c r="H26" s="98"/>
      <c r="I26" s="58"/>
      <c r="J26" s="71"/>
      <c r="K26" s="72"/>
      <c r="L26" s="72"/>
      <c r="M26" s="57"/>
      <c r="N26" s="58"/>
      <c r="O26" s="43"/>
      <c r="P26" s="59"/>
      <c r="Q26" s="60"/>
      <c r="R26" s="60"/>
      <c r="S26" s="61"/>
      <c r="T26" s="92"/>
      <c r="U26" s="93"/>
      <c r="V26" s="49"/>
    </row>
    <row r="27" spans="1:22" s="2" customFormat="1" ht="15" customHeight="1" x14ac:dyDescent="0.25">
      <c r="A27" s="95"/>
      <c r="B27" s="96"/>
      <c r="C27" s="96"/>
      <c r="D27" s="96"/>
      <c r="E27" s="96"/>
      <c r="F27" s="97"/>
      <c r="G27" s="57"/>
      <c r="H27" s="98"/>
      <c r="I27" s="58"/>
      <c r="J27" s="71"/>
      <c r="K27" s="72"/>
      <c r="L27" s="72"/>
      <c r="M27" s="57"/>
      <c r="N27" s="58"/>
      <c r="O27" s="43"/>
      <c r="P27" s="59"/>
      <c r="Q27" s="60"/>
      <c r="R27" s="60"/>
      <c r="S27" s="61"/>
      <c r="T27" s="55"/>
      <c r="U27" s="56"/>
      <c r="V27" s="49"/>
    </row>
    <row r="28" spans="1:22" s="2" customFormat="1" ht="15" customHeight="1" x14ac:dyDescent="0.25">
      <c r="A28" s="95"/>
      <c r="B28" s="96"/>
      <c r="C28" s="96"/>
      <c r="D28" s="96"/>
      <c r="E28" s="96"/>
      <c r="F28" s="97"/>
      <c r="G28" s="57"/>
      <c r="H28" s="98"/>
      <c r="I28" s="58"/>
      <c r="J28" s="71"/>
      <c r="K28" s="72"/>
      <c r="L28" s="94"/>
      <c r="M28" s="57"/>
      <c r="N28" s="58"/>
      <c r="O28" s="43"/>
      <c r="P28" s="59"/>
      <c r="Q28" s="60"/>
      <c r="R28" s="60"/>
      <c r="S28" s="61"/>
      <c r="T28" s="55"/>
      <c r="U28" s="56"/>
      <c r="V28" s="49"/>
    </row>
    <row r="29" spans="1:22" s="2" customFormat="1" ht="15" customHeight="1" x14ac:dyDescent="0.25">
      <c r="A29" s="95"/>
      <c r="B29" s="96"/>
      <c r="C29" s="96"/>
      <c r="D29" s="96"/>
      <c r="E29" s="96"/>
      <c r="F29" s="97"/>
      <c r="G29" s="57"/>
      <c r="H29" s="98"/>
      <c r="I29" s="58"/>
      <c r="J29" s="71"/>
      <c r="K29" s="72"/>
      <c r="L29" s="94"/>
      <c r="M29" s="57"/>
      <c r="N29" s="58"/>
      <c r="O29" s="43"/>
      <c r="P29" s="59"/>
      <c r="Q29" s="60"/>
      <c r="R29" s="60"/>
      <c r="S29" s="61"/>
      <c r="T29" s="55"/>
      <c r="U29" s="56"/>
      <c r="V29" s="49"/>
    </row>
    <row r="30" spans="1:22" s="2" customFormat="1" ht="15" customHeight="1" x14ac:dyDescent="0.25">
      <c r="A30" s="95"/>
      <c r="B30" s="96"/>
      <c r="C30" s="96"/>
      <c r="D30" s="96"/>
      <c r="E30" s="96"/>
      <c r="F30" s="97"/>
      <c r="G30" s="57"/>
      <c r="H30" s="98"/>
      <c r="I30" s="58"/>
      <c r="J30" s="71"/>
      <c r="K30" s="72"/>
      <c r="L30" s="94"/>
      <c r="M30" s="57"/>
      <c r="N30" s="58"/>
      <c r="O30" s="43"/>
      <c r="P30" s="59"/>
      <c r="Q30" s="60"/>
      <c r="R30" s="60"/>
      <c r="S30" s="61"/>
      <c r="T30" s="55"/>
      <c r="U30" s="56"/>
      <c r="V30" s="49"/>
    </row>
    <row r="31" spans="1:22" s="2" customFormat="1" ht="15" customHeight="1" x14ac:dyDescent="0.25">
      <c r="A31" s="95"/>
      <c r="B31" s="96"/>
      <c r="C31" s="96"/>
      <c r="D31" s="96"/>
      <c r="E31" s="96"/>
      <c r="F31" s="97"/>
      <c r="G31" s="57"/>
      <c r="H31" s="98"/>
      <c r="I31" s="58"/>
      <c r="J31" s="71"/>
      <c r="K31" s="72"/>
      <c r="L31" s="94"/>
      <c r="M31" s="57"/>
      <c r="N31" s="58"/>
      <c r="O31" s="43"/>
      <c r="P31" s="59"/>
      <c r="Q31" s="60"/>
      <c r="R31" s="60"/>
      <c r="S31" s="61"/>
      <c r="T31" s="55"/>
      <c r="U31" s="56"/>
      <c r="V31" s="49"/>
    </row>
    <row r="32" spans="1:22" s="2" customFormat="1" ht="15" customHeight="1" x14ac:dyDescent="0.25">
      <c r="A32" s="95"/>
      <c r="B32" s="96"/>
      <c r="C32" s="96"/>
      <c r="D32" s="96"/>
      <c r="E32" s="96"/>
      <c r="F32" s="97"/>
      <c r="G32" s="57"/>
      <c r="H32" s="98"/>
      <c r="I32" s="58"/>
      <c r="J32" s="71"/>
      <c r="K32" s="72"/>
      <c r="L32" s="94"/>
      <c r="M32" s="57"/>
      <c r="N32" s="58"/>
      <c r="O32" s="43"/>
      <c r="P32" s="59"/>
      <c r="Q32" s="60"/>
      <c r="R32" s="60"/>
      <c r="S32" s="61"/>
      <c r="T32" s="55"/>
      <c r="U32" s="56"/>
      <c r="V32" s="49"/>
    </row>
    <row r="33" spans="1:22" s="2" customFormat="1" ht="15" customHeight="1" x14ac:dyDescent="0.25">
      <c r="A33" s="95"/>
      <c r="B33" s="96"/>
      <c r="C33" s="96"/>
      <c r="D33" s="96"/>
      <c r="E33" s="96"/>
      <c r="F33" s="97"/>
      <c r="G33" s="57"/>
      <c r="H33" s="98"/>
      <c r="I33" s="58"/>
      <c r="J33" s="71"/>
      <c r="K33" s="72"/>
      <c r="L33" s="94"/>
      <c r="M33" s="57"/>
      <c r="N33" s="58"/>
      <c r="O33" s="43"/>
      <c r="P33" s="59"/>
      <c r="Q33" s="60"/>
      <c r="R33" s="60"/>
      <c r="S33" s="61"/>
      <c r="T33" s="55"/>
      <c r="U33" s="56"/>
      <c r="V33" s="49"/>
    </row>
    <row r="34" spans="1:22" s="2" customFormat="1" ht="15" customHeight="1" x14ac:dyDescent="0.25">
      <c r="A34" s="95"/>
      <c r="B34" s="96"/>
      <c r="C34" s="96"/>
      <c r="D34" s="96"/>
      <c r="E34" s="96"/>
      <c r="F34" s="97"/>
      <c r="G34" s="57"/>
      <c r="H34" s="98"/>
      <c r="I34" s="58"/>
      <c r="J34" s="71"/>
      <c r="K34" s="72"/>
      <c r="L34" s="94"/>
      <c r="M34" s="57"/>
      <c r="N34" s="58"/>
      <c r="O34" s="43"/>
      <c r="P34" s="59"/>
      <c r="Q34" s="60"/>
      <c r="R34" s="60"/>
      <c r="S34" s="61"/>
      <c r="T34" s="55"/>
      <c r="U34" s="56"/>
      <c r="V34" s="49"/>
    </row>
    <row r="35" spans="1:22" s="2" customFormat="1" ht="15" customHeight="1" x14ac:dyDescent="0.25">
      <c r="A35" s="95"/>
      <c r="B35" s="96"/>
      <c r="C35" s="96"/>
      <c r="D35" s="96"/>
      <c r="E35" s="96"/>
      <c r="F35" s="97"/>
      <c r="G35" s="57"/>
      <c r="H35" s="98"/>
      <c r="I35" s="58"/>
      <c r="J35" s="71"/>
      <c r="K35" s="72"/>
      <c r="L35" s="94"/>
      <c r="M35" s="57"/>
      <c r="N35" s="58"/>
      <c r="O35" s="43"/>
      <c r="P35" s="59"/>
      <c r="Q35" s="60"/>
      <c r="R35" s="60"/>
      <c r="S35" s="61"/>
      <c r="T35" s="55"/>
      <c r="U35" s="56"/>
      <c r="V35" s="49"/>
    </row>
    <row r="36" spans="1:22" s="2" customFormat="1" ht="15" customHeight="1" x14ac:dyDescent="0.25">
      <c r="A36" s="95"/>
      <c r="B36" s="96"/>
      <c r="C36" s="96"/>
      <c r="D36" s="96"/>
      <c r="E36" s="96"/>
      <c r="F36" s="97"/>
      <c r="G36" s="57"/>
      <c r="H36" s="98"/>
      <c r="I36" s="58"/>
      <c r="J36" s="71"/>
      <c r="K36" s="72"/>
      <c r="L36" s="94"/>
      <c r="M36" s="57"/>
      <c r="N36" s="58"/>
      <c r="O36" s="43"/>
      <c r="P36" s="59"/>
      <c r="Q36" s="60"/>
      <c r="R36" s="60"/>
      <c r="S36" s="61"/>
      <c r="T36" s="55"/>
      <c r="U36" s="56"/>
      <c r="V36" s="49"/>
    </row>
    <row r="37" spans="1:22" s="2" customFormat="1" ht="15" customHeight="1" x14ac:dyDescent="0.25">
      <c r="A37" s="95"/>
      <c r="B37" s="96"/>
      <c r="C37" s="96"/>
      <c r="D37" s="96"/>
      <c r="E37" s="96"/>
      <c r="F37" s="97"/>
      <c r="G37" s="57"/>
      <c r="H37" s="98"/>
      <c r="I37" s="58"/>
      <c r="J37" s="71"/>
      <c r="K37" s="72"/>
      <c r="L37" s="94"/>
      <c r="M37" s="57"/>
      <c r="N37" s="58"/>
      <c r="O37" s="43"/>
      <c r="P37" s="59"/>
      <c r="Q37" s="60"/>
      <c r="R37" s="60"/>
      <c r="S37" s="61"/>
      <c r="T37" s="55"/>
      <c r="U37" s="56"/>
      <c r="V37" s="49"/>
    </row>
    <row r="38" spans="1:22" s="2" customFormat="1" ht="15" customHeight="1" x14ac:dyDescent="0.25">
      <c r="A38" s="95"/>
      <c r="B38" s="96"/>
      <c r="C38" s="96"/>
      <c r="D38" s="96"/>
      <c r="E38" s="96"/>
      <c r="F38" s="97"/>
      <c r="G38" s="57"/>
      <c r="H38" s="98"/>
      <c r="I38" s="58"/>
      <c r="J38" s="71"/>
      <c r="K38" s="72"/>
      <c r="L38" s="94"/>
      <c r="M38" s="57"/>
      <c r="N38" s="58"/>
      <c r="O38" s="43"/>
      <c r="P38" s="59"/>
      <c r="Q38" s="60"/>
      <c r="R38" s="60"/>
      <c r="S38" s="61"/>
      <c r="T38" s="55"/>
      <c r="U38" s="56"/>
      <c r="V38" s="49"/>
    </row>
    <row r="39" spans="1:22" s="2" customFormat="1" ht="15" customHeight="1" thickBot="1" x14ac:dyDescent="0.3">
      <c r="A39" s="182"/>
      <c r="B39" s="183"/>
      <c r="C39" s="183"/>
      <c r="D39" s="183"/>
      <c r="E39" s="183"/>
      <c r="F39" s="184"/>
      <c r="G39" s="185"/>
      <c r="H39" s="190"/>
      <c r="I39" s="186"/>
      <c r="J39" s="187"/>
      <c r="K39" s="188"/>
      <c r="L39" s="189"/>
      <c r="M39" s="185"/>
      <c r="N39" s="186"/>
      <c r="O39" s="42"/>
      <c r="P39" s="87"/>
      <c r="Q39" s="88"/>
      <c r="R39" s="88"/>
      <c r="S39" s="89"/>
      <c r="T39" s="82"/>
      <c r="U39" s="83"/>
      <c r="V39" s="50"/>
    </row>
    <row r="40" spans="1:22" s="2" customFormat="1" ht="12" customHeight="1" x14ac:dyDescent="0.25">
      <c r="A40" s="179" t="s">
        <v>35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1"/>
    </row>
    <row r="41" spans="1:22" ht="9.75" customHeight="1" x14ac:dyDescent="0.25">
      <c r="A41" s="171" t="s">
        <v>34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3"/>
    </row>
    <row r="42" spans="1:22" s="2" customFormat="1" ht="11.25" customHeight="1" x14ac:dyDescent="0.25">
      <c r="A42" s="168" t="s">
        <v>47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70"/>
    </row>
    <row r="43" spans="1:22" x14ac:dyDescent="0.25">
      <c r="A43" s="171" t="s">
        <v>41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3"/>
    </row>
    <row r="44" spans="1:22" x14ac:dyDescent="0.25">
      <c r="A44" s="171" t="s">
        <v>40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3"/>
    </row>
    <row r="45" spans="1:22" x14ac:dyDescent="0.25">
      <c r="A45" s="171" t="s">
        <v>38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3"/>
    </row>
    <row r="46" spans="1:22" ht="13.8" thickBot="1" x14ac:dyDescent="0.3">
      <c r="A46" s="175" t="s">
        <v>39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7"/>
    </row>
    <row r="47" spans="1:22" x14ac:dyDescent="0.25">
      <c r="T47"/>
      <c r="U47"/>
    </row>
    <row r="48" spans="1:22" x14ac:dyDescent="0.25">
      <c r="T48"/>
      <c r="U48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9"/>
      <c r="U49" s="39"/>
      <c r="V49" s="1"/>
    </row>
    <row r="50" spans="1:22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</row>
    <row r="51" spans="1:22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</row>
    <row r="52" spans="1:22" x14ac:dyDescent="0.2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</row>
    <row r="53" spans="1:22" x14ac:dyDescent="0.25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</row>
    <row r="54" spans="1:22" x14ac:dyDescent="0.2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</row>
  </sheetData>
  <sheetProtection algorithmName="SHA-512" hashValue="IqTIEh3PbADp6F+Ep88HG6nFpx7vVSQ5b7pqmAOsxEkOuk7BZtzqbtgMcjK0UU7jQxKJfJdLnpGOmY8DY4/0Gw==" saltValue="MXprsHdk+LIyDS8hzjn0NA==" spinCount="100000" sheet="1" selectLockedCells="1"/>
  <mergeCells count="159">
    <mergeCell ref="M35:N35"/>
    <mergeCell ref="A40:V40"/>
    <mergeCell ref="A32:F32"/>
    <mergeCell ref="A33:F33"/>
    <mergeCell ref="A34:F34"/>
    <mergeCell ref="A35:F35"/>
    <mergeCell ref="A36:F36"/>
    <mergeCell ref="A37:F37"/>
    <mergeCell ref="A38:F38"/>
    <mergeCell ref="A39:F39"/>
    <mergeCell ref="G34:I34"/>
    <mergeCell ref="M36:N36"/>
    <mergeCell ref="M37:N37"/>
    <mergeCell ref="M38:N38"/>
    <mergeCell ref="M39:N39"/>
    <mergeCell ref="G35:I35"/>
    <mergeCell ref="J35:L35"/>
    <mergeCell ref="J36:L36"/>
    <mergeCell ref="J37:L37"/>
    <mergeCell ref="J38:L38"/>
    <mergeCell ref="J39:L39"/>
    <mergeCell ref="G36:I36"/>
    <mergeCell ref="G37:I37"/>
    <mergeCell ref="G38:I38"/>
    <mergeCell ref="G39:I39"/>
    <mergeCell ref="A54:V54"/>
    <mergeCell ref="A42:V42"/>
    <mergeCell ref="A41:V41"/>
    <mergeCell ref="A51:V51"/>
    <mergeCell ref="A53:V53"/>
    <mergeCell ref="A52:V52"/>
    <mergeCell ref="A44:V44"/>
    <mergeCell ref="A45:V45"/>
    <mergeCell ref="A46:V46"/>
    <mergeCell ref="A50:V50"/>
    <mergeCell ref="A43:V43"/>
    <mergeCell ref="G2:N2"/>
    <mergeCell ref="J7:O7"/>
    <mergeCell ref="U7:V7"/>
    <mergeCell ref="J13:N13"/>
    <mergeCell ref="F13:I13"/>
    <mergeCell ref="A7:G7"/>
    <mergeCell ref="J12:N12"/>
    <mergeCell ref="P7:T7"/>
    <mergeCell ref="P10:T10"/>
    <mergeCell ref="P9:T9"/>
    <mergeCell ref="A13:E13"/>
    <mergeCell ref="U8:V8"/>
    <mergeCell ref="U9:V9"/>
    <mergeCell ref="F12:I12"/>
    <mergeCell ref="U13:V13"/>
    <mergeCell ref="P2:S2"/>
    <mergeCell ref="P3:S3"/>
    <mergeCell ref="A2:F2"/>
    <mergeCell ref="H7:I7"/>
    <mergeCell ref="H10:I10"/>
    <mergeCell ref="H8:I8"/>
    <mergeCell ref="A8:G8"/>
    <mergeCell ref="A9:G9"/>
    <mergeCell ref="A10:G10"/>
    <mergeCell ref="A21:F21"/>
    <mergeCell ref="G15:V15"/>
    <mergeCell ref="G16:V22"/>
    <mergeCell ref="A12:E12"/>
    <mergeCell ref="U12:V12"/>
    <mergeCell ref="A11:V11"/>
    <mergeCell ref="G24:I24"/>
    <mergeCell ref="G25:I25"/>
    <mergeCell ref="G26:I26"/>
    <mergeCell ref="M26:N26"/>
    <mergeCell ref="A14:V14"/>
    <mergeCell ref="A22:F22"/>
    <mergeCell ref="A23:F23"/>
    <mergeCell ref="A24:F24"/>
    <mergeCell ref="A25:F25"/>
    <mergeCell ref="A15:F18"/>
    <mergeCell ref="A19:F19"/>
    <mergeCell ref="A20:F20"/>
    <mergeCell ref="A30:F30"/>
    <mergeCell ref="J30:L30"/>
    <mergeCell ref="J31:L31"/>
    <mergeCell ref="J32:L32"/>
    <mergeCell ref="J33:L33"/>
    <mergeCell ref="J34:L34"/>
    <mergeCell ref="M33:N33"/>
    <mergeCell ref="G29:I29"/>
    <mergeCell ref="G30:I30"/>
    <mergeCell ref="G31:I31"/>
    <mergeCell ref="G32:I32"/>
    <mergeCell ref="G33:I33"/>
    <mergeCell ref="M34:N34"/>
    <mergeCell ref="A31:F31"/>
    <mergeCell ref="M27:N27"/>
    <mergeCell ref="M28:N28"/>
    <mergeCell ref="M29:N29"/>
    <mergeCell ref="J26:L26"/>
    <mergeCell ref="J27:L27"/>
    <mergeCell ref="J28:L28"/>
    <mergeCell ref="J29:L29"/>
    <mergeCell ref="A28:F28"/>
    <mergeCell ref="A29:F29"/>
    <mergeCell ref="A26:F26"/>
    <mergeCell ref="G27:I27"/>
    <mergeCell ref="G28:I28"/>
    <mergeCell ref="A27:F27"/>
    <mergeCell ref="T39:U39"/>
    <mergeCell ref="T38:U38"/>
    <mergeCell ref="T37:U37"/>
    <mergeCell ref="T36:U36"/>
    <mergeCell ref="T35:U35"/>
    <mergeCell ref="P24:S24"/>
    <mergeCell ref="P37:S37"/>
    <mergeCell ref="P39:S39"/>
    <mergeCell ref="P38:S38"/>
    <mergeCell ref="P36:S36"/>
    <mergeCell ref="P35:S35"/>
    <mergeCell ref="P29:S29"/>
    <mergeCell ref="P28:S28"/>
    <mergeCell ref="P27:S27"/>
    <mergeCell ref="P26:S26"/>
    <mergeCell ref="P25:S25"/>
    <mergeCell ref="T24:U24"/>
    <mergeCell ref="T29:U29"/>
    <mergeCell ref="T28:U28"/>
    <mergeCell ref="T27:U27"/>
    <mergeCell ref="T26:U26"/>
    <mergeCell ref="T25:U25"/>
    <mergeCell ref="T34:U34"/>
    <mergeCell ref="T33:U33"/>
    <mergeCell ref="P8:T8"/>
    <mergeCell ref="J8:O8"/>
    <mergeCell ref="J9:O9"/>
    <mergeCell ref="J10:O10"/>
    <mergeCell ref="P23:S23"/>
    <mergeCell ref="T23:U23"/>
    <mergeCell ref="J24:L24"/>
    <mergeCell ref="J25:L25"/>
    <mergeCell ref="G23:I23"/>
    <mergeCell ref="J23:L23"/>
    <mergeCell ref="M23:N23"/>
    <mergeCell ref="M24:N24"/>
    <mergeCell ref="M25:N25"/>
    <mergeCell ref="U10:V10"/>
    <mergeCell ref="P12:R12"/>
    <mergeCell ref="P13:R13"/>
    <mergeCell ref="S12:T12"/>
    <mergeCell ref="S13:T13"/>
    <mergeCell ref="H9:I9"/>
    <mergeCell ref="T32:U32"/>
    <mergeCell ref="T31:U31"/>
    <mergeCell ref="T30:U30"/>
    <mergeCell ref="M30:N30"/>
    <mergeCell ref="M31:N31"/>
    <mergeCell ref="M32:N32"/>
    <mergeCell ref="P34:S34"/>
    <mergeCell ref="P33:S33"/>
    <mergeCell ref="P32:S32"/>
    <mergeCell ref="P31:S31"/>
    <mergeCell ref="P30:S30"/>
  </mergeCells>
  <phoneticPr fontId="0" type="noConversion"/>
  <conditionalFormatting sqref="G2">
    <cfRule type="cellIs" dxfId="12" priority="37" stopIfTrue="1" operator="equal">
      <formula>0</formula>
    </cfRule>
  </conditionalFormatting>
  <conditionalFormatting sqref="A10:I10 A8:I8">
    <cfRule type="cellIs" dxfId="11" priority="38" stopIfTrue="1" operator="equal">
      <formula>0</formula>
    </cfRule>
  </conditionalFormatting>
  <conditionalFormatting sqref="A13 O13:P13">
    <cfRule type="cellIs" dxfId="10" priority="39" stopIfTrue="1" operator="equal">
      <formula>0</formula>
    </cfRule>
  </conditionalFormatting>
  <conditionalFormatting sqref="A15">
    <cfRule type="expression" dxfId="9" priority="40" stopIfTrue="1">
      <formula>OR($G$2="Anliefern",$G$2="Bepacken direkt",$G$2="Ausliefern",$G$2="Auspacken direkt",$G$2="Anliefern auf eigener Achse")</formula>
    </cfRule>
  </conditionalFormatting>
  <conditionalFormatting sqref="F13">
    <cfRule type="cellIs" dxfId="8" priority="28" stopIfTrue="1" operator="equal">
      <formula>0</formula>
    </cfRule>
  </conditionalFormatting>
  <conditionalFormatting sqref="J13">
    <cfRule type="cellIs" dxfId="7" priority="27" stopIfTrue="1" operator="equal">
      <formula>0</formula>
    </cfRule>
  </conditionalFormatting>
  <conditionalFormatting sqref="U13">
    <cfRule type="cellIs" dxfId="6" priority="7" stopIfTrue="1" operator="equal">
      <formula>0</formula>
    </cfRule>
  </conditionalFormatting>
  <conditionalFormatting sqref="J10:O10 J8:O8">
    <cfRule type="cellIs" dxfId="5" priority="6" stopIfTrue="1" operator="equal">
      <formula>0</formula>
    </cfRule>
  </conditionalFormatting>
  <conditionalFormatting sqref="S13">
    <cfRule type="cellIs" dxfId="4" priority="5" stopIfTrue="1" operator="equal">
      <formula>0</formula>
    </cfRule>
  </conditionalFormatting>
  <conditionalFormatting sqref="U7:V7">
    <cfRule type="cellIs" dxfId="3" priority="4" stopIfTrue="1" operator="equal">
      <formula>0</formula>
    </cfRule>
  </conditionalFormatting>
  <conditionalFormatting sqref="U8:V8">
    <cfRule type="cellIs" dxfId="2" priority="3" stopIfTrue="1" operator="equal">
      <formula>0</formula>
    </cfRule>
  </conditionalFormatting>
  <conditionalFormatting sqref="U9:V9">
    <cfRule type="cellIs" dxfId="1" priority="2" stopIfTrue="1" operator="equal">
      <formula>0</formula>
    </cfRule>
  </conditionalFormatting>
  <conditionalFormatting sqref="U10:V10">
    <cfRule type="cellIs" dxfId="0" priority="1" stopIfTrue="1" operator="equal">
      <formula>0</formula>
    </cfRule>
  </conditionalFormatting>
  <dataValidations count="5">
    <dataValidation operator="greaterThan" showInputMessage="1" showErrorMessage="1" errorTitle="Keine Daten eingeben" error="Bitte geben Sie nur ganze Zahlen ein (ohne Einheiten)" sqref="P48:P49 R55:R65538 N30:N39 P3:P6 R6 N26:N28 R48:R49 P55:P65538"/>
    <dataValidation type="date" operator="greaterThanOrEqual" allowBlank="1" showInputMessage="1" showErrorMessage="1" sqref="B21:B22">
      <formula1>38353</formula1>
    </dataValidation>
    <dataValidation type="textLength" operator="equal" allowBlank="1" showInputMessage="1" showErrorMessage="1" error="Bitte geben Sie die Containernummer in folgender Form ein: XXXX1111111" sqref="E24:F39">
      <formula1>11</formula1>
    </dataValidation>
    <dataValidation type="list" allowBlank="1" showInputMessage="1" showErrorMessage="1" sqref="D21:F22">
      <formula1>#REF!</formula1>
    </dataValidation>
    <dataValidation allowBlank="1" error="Bitte füllen sie dieses Feld mit einer von EUROGATE CFS genannten Offerte" promptTitle=" " sqref="U3:U5"/>
  </dataValidations>
  <hyperlinks>
    <hyperlink ref="A42" r:id="rId1"/>
  </hyperlinks>
  <pageMargins left="0" right="0" top="0.15748031496062992" bottom="0.15748031496062992" header="0.15748031496062992" footer="0.11811023622047245"/>
  <pageSetup paperSize="9" scale="82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ngültiger Eintrag" error="Bitte wählen sie einen Eintrag aus der Liste aus, indem Sie auf den Haken rechts neben diesem Feld klicken">
          <x14:formula1>
            <xm:f>Tabelle1!$B$2:$B$7</xm:f>
          </x14:formula1>
          <xm:sqref>G2 O2</xm:sqref>
        </x14:dataValidation>
        <x14:dataValidation type="list" operator="equal" allowBlank="1" showInputMessage="1" showErrorMessage="1" error="Bitte geben Sie die Containernummer in folgender Form ein: XXXX1111111">
          <x14:formula1>
            <xm:f>Tabelle1!$C$2:$C$5</xm:f>
          </x14:formula1>
          <xm:sqref>G24:I39</xm:sqref>
        </x14:dataValidation>
        <x14:dataValidation type="list" allowBlank="1" showInputMessage="1" showErrorMessage="1">
          <x14:formula1>
            <xm:f>Tabelle1!$E$2:$E$4</xm:f>
          </x14:formula1>
          <xm:sqref>U13:V13</xm:sqref>
        </x14:dataValidation>
        <x14:dataValidation type="list" allowBlank="1" showInputMessage="1" showErrorMessage="1">
          <x14:formula1>
            <xm:f>Tabelle1!$D$2:$D$5</xm:f>
          </x14:formula1>
          <xm:sqref>O13</xm:sqref>
        </x14:dataValidation>
        <x14:dataValidation type="list" allowBlank="1" showInputMessage="1" showErrorMessage="1">
          <x14:formula1>
            <xm:f>Tabelle1!$F$2:$F$4</xm:f>
          </x14:formula1>
          <xm:sqref>S13:T13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7"/>
  <sheetViews>
    <sheetView workbookViewId="0">
      <selection activeCell="F4" sqref="F4"/>
    </sheetView>
  </sheetViews>
  <sheetFormatPr baseColWidth="10" defaultRowHeight="13.2" x14ac:dyDescent="0.25"/>
  <cols>
    <col min="2" max="2" width="17.77734375" bestFit="1" customWidth="1"/>
    <col min="3" max="3" width="13.6640625" bestFit="1" customWidth="1"/>
    <col min="4" max="4" width="14.88671875" bestFit="1" customWidth="1"/>
  </cols>
  <sheetData>
    <row r="1" spans="2:6" x14ac:dyDescent="0.25">
      <c r="B1" s="47" t="s">
        <v>54</v>
      </c>
      <c r="C1" s="47" t="s">
        <v>56</v>
      </c>
      <c r="D1" s="47" t="s">
        <v>43</v>
      </c>
      <c r="E1" s="47" t="s">
        <v>60</v>
      </c>
      <c r="F1" s="47" t="s">
        <v>66</v>
      </c>
    </row>
    <row r="3" spans="2:6" x14ac:dyDescent="0.25">
      <c r="B3" s="16" t="s">
        <v>33</v>
      </c>
      <c r="C3" s="16" t="s">
        <v>57</v>
      </c>
      <c r="D3" s="16" t="s">
        <v>61</v>
      </c>
      <c r="E3" s="16" t="s">
        <v>36</v>
      </c>
      <c r="F3" s="16" t="s">
        <v>69</v>
      </c>
    </row>
    <row r="4" spans="2:6" x14ac:dyDescent="0.25">
      <c r="B4" s="16" t="s">
        <v>42</v>
      </c>
      <c r="C4" s="16" t="s">
        <v>15</v>
      </c>
      <c r="D4" s="16" t="s">
        <v>62</v>
      </c>
      <c r="E4" s="16" t="s">
        <v>37</v>
      </c>
      <c r="F4" s="16" t="s">
        <v>67</v>
      </c>
    </row>
    <row r="5" spans="2:6" x14ac:dyDescent="0.25">
      <c r="B5" s="16" t="s">
        <v>18</v>
      </c>
      <c r="C5" s="16" t="s">
        <v>58</v>
      </c>
      <c r="D5" s="16" t="s">
        <v>63</v>
      </c>
    </row>
    <row r="6" spans="2:6" x14ac:dyDescent="0.25">
      <c r="B6" s="16" t="s">
        <v>52</v>
      </c>
    </row>
    <row r="7" spans="2:6" x14ac:dyDescent="0.25">
      <c r="B7" s="16" t="s">
        <v>53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F380217B653A4F94AF3423FD6BB823" ma:contentTypeVersion="14" ma:contentTypeDescription="Ein neues Dokument erstellen." ma:contentTypeScope="" ma:versionID="3f48cbfe7c102a0508629f420b48b576">
  <xsd:schema xmlns:xsd="http://www.w3.org/2001/XMLSchema" xmlns:xs="http://www.w3.org/2001/XMLSchema" xmlns:p="http://schemas.microsoft.com/office/2006/metadata/properties" xmlns:ns3="4f59829b-20d6-4ca1-bb78-4e1fb4de5c7e" xmlns:ns4="baa37920-c183-46b1-bb36-573e0a0c2989" targetNamespace="http://schemas.microsoft.com/office/2006/metadata/properties" ma:root="true" ma:fieldsID="7e7033f60683a8b2d97e011a85aaa4f3" ns3:_="" ns4:_="">
    <xsd:import namespace="4f59829b-20d6-4ca1-bb78-4e1fb4de5c7e"/>
    <xsd:import namespace="baa37920-c183-46b1-bb36-573e0a0c29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9829b-20d6-4ca1-bb78-4e1fb4de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37920-c183-46b1-bb36-573e0a0c2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a37920-c183-46b1-bb36-573e0a0c2989" xsi:nil="true"/>
  </documentManagement>
</p:properties>
</file>

<file path=customXml/itemProps1.xml><?xml version="1.0" encoding="utf-8"?>
<ds:datastoreItem xmlns:ds="http://schemas.openxmlformats.org/officeDocument/2006/customXml" ds:itemID="{DB944373-BB06-4A82-B053-F0FEC667C6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EBC5E-E1E5-47FB-B918-8A71486DC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9829b-20d6-4ca1-bb78-4e1fb4de5c7e"/>
    <ds:schemaRef ds:uri="baa37920-c183-46b1-bb36-573e0a0c2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ED947D-E8B5-4FC4-87CC-F4E5AE74D3F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4f59829b-20d6-4ca1-bb78-4e1fb4de5c7e"/>
    <ds:schemaRef ds:uri="baa37920-c183-46b1-bb36-573e0a0c298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</vt:lpstr>
      <vt:lpstr>Auftragsformular</vt:lpstr>
      <vt:lpstr>Tabelle1</vt:lpstr>
      <vt:lpstr>_06_00_09_00</vt:lpstr>
      <vt:lpstr>Auftragsformular!Druckbereich</vt:lpstr>
    </vt:vector>
  </TitlesOfParts>
  <Company>Eurogate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heineman</dc:creator>
  <cp:lastModifiedBy>heilmann, Daniela</cp:lastModifiedBy>
  <cp:lastPrinted>2023-08-07T09:07:45Z</cp:lastPrinted>
  <dcterms:created xsi:type="dcterms:W3CDTF">2005-03-08T10:37:56Z</dcterms:created>
  <dcterms:modified xsi:type="dcterms:W3CDTF">2023-08-07T09:21:01Z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0x0101002BF380217B653A4F94AF3423FD6BB823</vt:lpwstr>
  </property>
</Properties>
</file>